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yla\Documents\School\Spring 2017\Accounting Information Systems\Xero\"/>
    </mc:Choice>
  </mc:AlternateContent>
  <bookViews>
    <workbookView xWindow="0" yWindow="0" windowWidth="21000" windowHeight="12900" firstSheet="4" activeTab="4"/>
  </bookViews>
  <sheets>
    <sheet name="Title" sheetId="6" r:id="rId1"/>
    <sheet name="ChartOfAccounts" sheetId="4" r:id="rId2"/>
    <sheet name="Trial Balance - As of 12 1 2016" sheetId="13" r:id="rId3"/>
    <sheet name="Pre-Adjusted Trial Bal 12 31 16" sheetId="21" r:id="rId4"/>
    <sheet name="General Ledger Report" sheetId="23" r:id="rId5"/>
    <sheet name="General Journal" sheetId="1" r:id="rId6"/>
    <sheet name="Fixed Assets - Subs Ledger" sheetId="19" r:id="rId7"/>
    <sheet name="Sales Journal" sheetId="20" r:id="rId8"/>
    <sheet name="Inventory Purchases Journal" sheetId="17" r:id="rId9"/>
    <sheet name="Operating Bank Rec Dec" sheetId="24" r:id="rId10"/>
    <sheet name="Payroll Bank Rec Dec" sheetId="25" r:id="rId11"/>
    <sheet name="AR Aging Rept Report Dec" sheetId="26" r:id="rId12"/>
    <sheet name="Fixed Asset Report Dec" sheetId="27" r:id="rId13"/>
    <sheet name="AP Aging Rept Report Dec" sheetId="28" r:id="rId14"/>
    <sheet name="Post-Adjusted Trial Balance Dec" sheetId="30" r:id="rId15"/>
  </sheets>
  <definedNames>
    <definedName name="_xlnm.Print_Titles" localSheetId="5">'General Journal'!$2:$4</definedName>
    <definedName name="_xlnm.Print_Titles" localSheetId="4">'General Ledger Report'!$5:$5</definedName>
  </definedNames>
  <calcPr calcId="171027" iterate="1" iterateCount="1000"/>
</workbook>
</file>

<file path=xl/calcChain.xml><?xml version="1.0" encoding="utf-8"?>
<calcChain xmlns="http://schemas.openxmlformats.org/spreadsheetml/2006/main">
  <c r="C59" i="30" l="1"/>
  <c r="B59" i="30"/>
  <c r="G340" i="23"/>
  <c r="G339" i="23"/>
  <c r="G338" i="23"/>
  <c r="F340" i="23"/>
  <c r="E340" i="23"/>
  <c r="G163" i="23"/>
  <c r="G162" i="23"/>
  <c r="F163" i="23"/>
  <c r="E163" i="23"/>
  <c r="E168" i="23"/>
  <c r="F174" i="23"/>
  <c r="G167" i="23"/>
  <c r="G168" i="23" s="1"/>
  <c r="E66" i="23"/>
  <c r="E330" i="23"/>
  <c r="F330" i="23"/>
  <c r="F323" i="23"/>
  <c r="E323" i="23"/>
  <c r="G320" i="23"/>
  <c r="G321" i="23" s="1"/>
  <c r="G322" i="23" s="1"/>
  <c r="G323" i="23" s="1"/>
  <c r="G158" i="23"/>
  <c r="F158" i="23"/>
  <c r="E158" i="23"/>
  <c r="G154" i="23"/>
  <c r="F154" i="23"/>
  <c r="E154" i="23"/>
  <c r="D14" i="28"/>
  <c r="C14" i="28"/>
  <c r="G14" i="28"/>
  <c r="F14" i="28"/>
  <c r="E14" i="28"/>
  <c r="F299" i="23"/>
  <c r="F123" i="23"/>
  <c r="E232" i="23"/>
  <c r="C11" i="27"/>
  <c r="E15" i="27" s="1"/>
  <c r="D11" i="27"/>
  <c r="E19" i="27" s="1"/>
  <c r="E21" i="27" s="1"/>
  <c r="E11" i="27"/>
  <c r="E10" i="27"/>
  <c r="E9" i="27"/>
  <c r="E8" i="27"/>
  <c r="E7" i="27"/>
  <c r="E255" i="23"/>
  <c r="G98" i="23"/>
  <c r="G99" i="23" s="1"/>
  <c r="F99" i="23"/>
  <c r="F345" i="23"/>
  <c r="G93" i="23"/>
  <c r="G94" i="23" s="1"/>
  <c r="E94" i="23"/>
  <c r="F226" i="23"/>
  <c r="E307" i="23"/>
  <c r="G303" i="23"/>
  <c r="G304" i="23" s="1"/>
  <c r="G305" i="23" s="1"/>
  <c r="G306" i="23" s="1"/>
  <c r="G307" i="23" s="1"/>
  <c r="F255" i="23"/>
  <c r="G288" i="23"/>
  <c r="G289" i="23" s="1"/>
  <c r="E289" i="23"/>
  <c r="F289" i="23"/>
  <c r="G277" i="23"/>
  <c r="G278" i="23" s="1"/>
  <c r="G279" i="23" s="1"/>
  <c r="E279" i="23"/>
  <c r="F81" i="23"/>
  <c r="G212" i="23"/>
  <c r="F213" i="23"/>
  <c r="G213" i="23" s="1"/>
  <c r="E213" i="23"/>
  <c r="G344" i="23"/>
  <c r="G345" i="23" s="1"/>
  <c r="E345" i="23"/>
  <c r="E237" i="23"/>
  <c r="G237" i="23" s="1"/>
  <c r="E273" i="23"/>
  <c r="F59" i="23"/>
  <c r="F53" i="23"/>
  <c r="F29" i="23"/>
  <c r="G57" i="23"/>
  <c r="G58" i="23" s="1"/>
  <c r="G59" i="23" s="1"/>
  <c r="C8" i="26"/>
  <c r="F237" i="23"/>
  <c r="G10" i="26"/>
  <c r="F10" i="26"/>
  <c r="E10" i="26"/>
  <c r="C9" i="26"/>
  <c r="E59" i="23"/>
  <c r="E242" i="23"/>
  <c r="G242" i="23" s="1"/>
  <c r="G17" i="25"/>
  <c r="I23" i="25"/>
  <c r="G12" i="24"/>
  <c r="G23" i="25" l="1"/>
  <c r="G24" i="24" l="1"/>
  <c r="I29" i="24"/>
  <c r="F279" i="23"/>
  <c r="A45" i="13"/>
  <c r="G29" i="24" l="1"/>
  <c r="I30" i="24" s="1"/>
  <c r="F284" i="23" l="1"/>
  <c r="E284" i="23"/>
  <c r="G283" i="23"/>
  <c r="G284" i="23" s="1"/>
  <c r="F89" i="23"/>
  <c r="E89" i="23"/>
  <c r="G85" i="23"/>
  <c r="G86" i="23" s="1"/>
  <c r="G87" i="23" s="1"/>
  <c r="G88" i="23" s="1"/>
  <c r="G89" i="23" s="1"/>
  <c r="C59" i="21"/>
  <c r="B59" i="21"/>
  <c r="G334" i="23"/>
  <c r="F334" i="23"/>
  <c r="E334" i="23"/>
  <c r="G327" i="23"/>
  <c r="G328" i="23" s="1"/>
  <c r="G329" i="23" s="1"/>
  <c r="G330" i="23" s="1"/>
  <c r="G316" i="23"/>
  <c r="F316" i="23"/>
  <c r="E316" i="23"/>
  <c r="F312" i="23"/>
  <c r="E312" i="23"/>
  <c r="G311" i="23"/>
  <c r="G312" i="23" s="1"/>
  <c r="F307" i="23"/>
  <c r="E299" i="23"/>
  <c r="G297" i="23"/>
  <c r="G298" i="23" s="1"/>
  <c r="G299" i="23" s="1"/>
  <c r="G293" i="23"/>
  <c r="F293" i="23"/>
  <c r="E293" i="23"/>
  <c r="F273" i="23"/>
  <c r="G273" i="23" s="1"/>
  <c r="G264" i="23"/>
  <c r="G265" i="23" s="1"/>
  <c r="G266" i="23" s="1"/>
  <c r="G267" i="23" s="1"/>
  <c r="G268" i="23" s="1"/>
  <c r="G269" i="23" s="1"/>
  <c r="G270" i="23" s="1"/>
  <c r="G271" i="23" s="1"/>
  <c r="F260" i="23"/>
  <c r="E260" i="23"/>
  <c r="G259" i="23"/>
  <c r="G260" i="23" s="1"/>
  <c r="G246" i="23"/>
  <c r="G247" i="23" s="1"/>
  <c r="G248" i="23" s="1"/>
  <c r="G249" i="23" s="1"/>
  <c r="G250" i="23" s="1"/>
  <c r="G251" i="23" s="1"/>
  <c r="G252" i="23" s="1"/>
  <c r="G253" i="23" s="1"/>
  <c r="G254" i="23" s="1"/>
  <c r="G255" i="23" s="1"/>
  <c r="F242" i="23"/>
  <c r="F232" i="23"/>
  <c r="G230" i="23"/>
  <c r="G231" i="23" s="1"/>
  <c r="G232" i="23" s="1"/>
  <c r="E226" i="23"/>
  <c r="G223" i="23"/>
  <c r="G224" i="23" s="1"/>
  <c r="G225" i="23" s="1"/>
  <c r="G226" i="23" s="1"/>
  <c r="F219" i="23"/>
  <c r="E219" i="23"/>
  <c r="G217" i="23"/>
  <c r="G218" i="23" s="1"/>
  <c r="G219" i="23" s="1"/>
  <c r="F208" i="23"/>
  <c r="E208" i="23"/>
  <c r="G203" i="23"/>
  <c r="G204" i="23" s="1"/>
  <c r="G205" i="23" s="1"/>
  <c r="G206" i="23" s="1"/>
  <c r="G207" i="23" s="1"/>
  <c r="G208" i="23" s="1"/>
  <c r="F199" i="23"/>
  <c r="E199" i="23"/>
  <c r="G194" i="23"/>
  <c r="G195" i="23" s="1"/>
  <c r="G196" i="23" s="1"/>
  <c r="G197" i="23" s="1"/>
  <c r="G198" i="23" s="1"/>
  <c r="G199" i="23" s="1"/>
  <c r="G190" i="23"/>
  <c r="F190" i="23"/>
  <c r="E190" i="23"/>
  <c r="G186" i="23"/>
  <c r="F186" i="23"/>
  <c r="E186" i="23"/>
  <c r="G182" i="23"/>
  <c r="F182" i="23"/>
  <c r="E182" i="23"/>
  <c r="G178" i="23"/>
  <c r="F178" i="23"/>
  <c r="E178" i="23"/>
  <c r="E174" i="23"/>
  <c r="G172" i="23"/>
  <c r="G173" i="23" s="1"/>
  <c r="G174" i="23" s="1"/>
  <c r="F168" i="23"/>
  <c r="F150" i="23"/>
  <c r="E150" i="23"/>
  <c r="G145" i="23"/>
  <c r="G146" i="23" s="1"/>
  <c r="G147" i="23" s="1"/>
  <c r="G148" i="23" s="1"/>
  <c r="G149" i="23" s="1"/>
  <c r="G150" i="23" s="1"/>
  <c r="F141" i="23"/>
  <c r="E141" i="23"/>
  <c r="G136" i="23"/>
  <c r="G137" i="23" s="1"/>
  <c r="G138" i="23" s="1"/>
  <c r="G139" i="23" s="1"/>
  <c r="G140" i="23" s="1"/>
  <c r="G141" i="23" s="1"/>
  <c r="F132" i="23"/>
  <c r="E132" i="23"/>
  <c r="G127" i="23"/>
  <c r="G128" i="23" s="1"/>
  <c r="G129" i="23" s="1"/>
  <c r="G130" i="23" s="1"/>
  <c r="G131" i="23" s="1"/>
  <c r="G132" i="23" s="1"/>
  <c r="E123" i="23"/>
  <c r="G103" i="23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E99" i="23"/>
  <c r="F94" i="23"/>
  <c r="E81" i="23"/>
  <c r="G70" i="23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F66" i="23"/>
  <c r="G63" i="23"/>
  <c r="G64" i="23" s="1"/>
  <c r="G65" i="23" s="1"/>
  <c r="G66" i="23" s="1"/>
  <c r="E53" i="23"/>
  <c r="G42" i="23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F38" i="23"/>
  <c r="E38" i="23"/>
  <c r="G33" i="23"/>
  <c r="G34" i="23" s="1"/>
  <c r="G35" i="23" s="1"/>
  <c r="G36" i="23" s="1"/>
  <c r="G37" i="23" s="1"/>
  <c r="G38" i="23" s="1"/>
  <c r="E29" i="23"/>
  <c r="G9" i="23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D25" i="13"/>
  <c r="C33" i="13" l="1"/>
  <c r="D44" i="13" l="1"/>
  <c r="C44" i="13"/>
  <c r="L12" i="20" l="1"/>
  <c r="K12" i="20"/>
  <c r="H12" i="20"/>
  <c r="G12" i="20"/>
  <c r="H12" i="17" l="1"/>
  <c r="E12" i="17"/>
  <c r="C7" i="26" l="1"/>
  <c r="C10" i="26" s="1"/>
  <c r="D10" i="26"/>
</calcChain>
</file>

<file path=xl/sharedStrings.xml><?xml version="1.0" encoding="utf-8"?>
<sst xmlns="http://schemas.openxmlformats.org/spreadsheetml/2006/main" count="1433" uniqueCount="489">
  <si>
    <t>Date</t>
  </si>
  <si>
    <t>GL Acct#</t>
  </si>
  <si>
    <t>Explanation</t>
  </si>
  <si>
    <t>Posted
Ref</t>
  </si>
  <si>
    <t>Debit</t>
  </si>
  <si>
    <t>Credit</t>
  </si>
  <si>
    <t>Accounts Receivable</t>
  </si>
  <si>
    <t>Allowance for Doubtful Accounts</t>
  </si>
  <si>
    <t>Inventory</t>
  </si>
  <si>
    <t>Accounts Payable</t>
  </si>
  <si>
    <t>Other Liabilities</t>
  </si>
  <si>
    <t>Common Stock</t>
  </si>
  <si>
    <t>Retained Earnings</t>
  </si>
  <si>
    <t>Sales</t>
  </si>
  <si>
    <t>Cost of Goods Sold</t>
  </si>
  <si>
    <t>Employee Benefits</t>
  </si>
  <si>
    <t>Telephone &amp; Utilities</t>
  </si>
  <si>
    <t>Taxes - FUTA Expense</t>
  </si>
  <si>
    <t>Interest Expense</t>
  </si>
  <si>
    <t>Sales Tax</t>
  </si>
  <si>
    <t>General Journal - Corrections / Adjustments</t>
  </si>
  <si>
    <t>Revenue</t>
  </si>
  <si>
    <t>Equity</t>
  </si>
  <si>
    <t>No</t>
  </si>
  <si>
    <t>Tax Exempt (0%)</t>
  </si>
  <si>
    <t>Rounding</t>
  </si>
  <si>
    <t>Historical Adjustment</t>
  </si>
  <si>
    <t>Tracking</t>
  </si>
  <si>
    <t>Unpaid Expense Claims</t>
  </si>
  <si>
    <t>Interest income</t>
  </si>
  <si>
    <t>Tax on Sales (0%)</t>
  </si>
  <si>
    <t>Interest Income</t>
  </si>
  <si>
    <t>Yes</t>
  </si>
  <si>
    <t>Any interest expenses paid to your tax authority, business bank accounts or credit card accounts.</t>
  </si>
  <si>
    <t>Expense</t>
  </si>
  <si>
    <t>Tax on Purchases (0%)</t>
  </si>
  <si>
    <t>Taxes - SUTA Expense</t>
  </si>
  <si>
    <t>A percentage of total earnings paid to the government.</t>
  </si>
  <si>
    <t>Taxes - Federal Income</t>
  </si>
  <si>
    <t>Supplies</t>
  </si>
  <si>
    <t>Payment to employees in exchange for their resources</t>
  </si>
  <si>
    <t>Expenses incurred on a damaged or run down asset that will bring the asset back to its original condition.</t>
  </si>
  <si>
    <t>Repairs and Maintenance</t>
  </si>
  <si>
    <t>The payment to lease a building or area.</t>
  </si>
  <si>
    <t>Rent</t>
  </si>
  <si>
    <t>Postage</t>
  </si>
  <si>
    <t>Expenses incurred on any legal matters</t>
  </si>
  <si>
    <t>Legal Expenses</t>
  </si>
  <si>
    <t>Expenses incurred for insuring the business' assets</t>
  </si>
  <si>
    <t>Insurance</t>
  </si>
  <si>
    <t>E.g. Magazines, professional bodies</t>
  </si>
  <si>
    <t>Dues &amp; Subscriptions</t>
  </si>
  <si>
    <t>The amount of the asset's cost (based on the useful life) that was consumed during the period</t>
  </si>
  <si>
    <t>Depreciation</t>
  </si>
  <si>
    <t>Fees charged by your bank for transactions regarding your bank account(s).</t>
  </si>
  <si>
    <t>Bad Debts</t>
  </si>
  <si>
    <t>Expenses incurred for advertising while trying to increase sales</t>
  </si>
  <si>
    <t>Advertising</t>
  </si>
  <si>
    <t>Accounting</t>
  </si>
  <si>
    <t>Direct Costs</t>
  </si>
  <si>
    <t>Shrinkage and Waste</t>
  </si>
  <si>
    <t>Cost of goods sold by the business</t>
  </si>
  <si>
    <t>Income from any normal business activity</t>
  </si>
  <si>
    <t>The value of shares purchased by the shareholders</t>
  </si>
  <si>
    <t>Money that has been borrowed from a creditor</t>
  </si>
  <si>
    <t>Non-current Liability</t>
  </si>
  <si>
    <t>Current Liability</t>
  </si>
  <si>
    <t>The amount of income tax that is due to be paid,</t>
  </si>
  <si>
    <t>Federal Income Tax Payable</t>
  </si>
  <si>
    <t>Interest Payable</t>
  </si>
  <si>
    <t>FUTA Payable</t>
  </si>
  <si>
    <t>Medicare Payable</t>
  </si>
  <si>
    <t>FICA Payable</t>
  </si>
  <si>
    <t>Federal Withholding Payable</t>
  </si>
  <si>
    <t>Outstanding invoices the company has received from suppliers but has not yet paid at balance date</t>
  </si>
  <si>
    <t>Fixed Asset</t>
  </si>
  <si>
    <t>Furniture &amp; Fixtures</t>
  </si>
  <si>
    <t>An expenditure that has been paid for in advance.</t>
  </si>
  <si>
    <t>Current Asset</t>
  </si>
  <si>
    <t>Prepaid Insurance</t>
  </si>
  <si>
    <t>Notes Receivable</t>
  </si>
  <si>
    <t>Interest Receivable</t>
  </si>
  <si>
    <t>Outstanding invoices the company has issued out to the client but has not yet received in cash at balance date.</t>
  </si>
  <si>
    <t>Balance</t>
  </si>
  <si>
    <t>Enable Payments</t>
  </si>
  <si>
    <t>Expense Claims</t>
  </si>
  <si>
    <t>Dashboard</t>
  </si>
  <si>
    <t>Description</t>
  </si>
  <si>
    <t>*Tax Code</t>
  </si>
  <si>
    <t>*Type</t>
  </si>
  <si>
    <t>*Name</t>
  </si>
  <si>
    <t>*Code</t>
  </si>
  <si>
    <t>Chart of Accounts</t>
  </si>
  <si>
    <t>AIS PROJECT</t>
  </si>
  <si>
    <t>XERO - Part II</t>
  </si>
  <si>
    <t>Financial Schedules for Students</t>
  </si>
  <si>
    <t>Expenses related to paying accountants</t>
  </si>
  <si>
    <t>Non-collectable accounts receivable which have been written off.</t>
  </si>
  <si>
    <t>Cost to provide benefits to employees - such as company portion of employee insurance.</t>
  </si>
  <si>
    <t>Total</t>
  </si>
  <si>
    <t>Total 9000 - Interest Expense</t>
  </si>
  <si>
    <t>PAY</t>
  </si>
  <si>
    <t>Opening balance</t>
  </si>
  <si>
    <t>9000 - Interest Expense</t>
  </si>
  <si>
    <t>Total 6700 - Telephone &amp; Utilities</t>
  </si>
  <si>
    <t>V654</t>
  </si>
  <si>
    <t>INV</t>
  </si>
  <si>
    <t>6700 - Telephone &amp; Utilities</t>
  </si>
  <si>
    <t>Total 6400 - Repairs and Maintenance</t>
  </si>
  <si>
    <t>V810</t>
  </si>
  <si>
    <t>6400 - Repairs and Maintenance</t>
  </si>
  <si>
    <t>Total 6300 - Rent</t>
  </si>
  <si>
    <t>6300 - Rent</t>
  </si>
  <si>
    <t>Total 6000 - Legal Expenses</t>
  </si>
  <si>
    <t>V723</t>
  </si>
  <si>
    <t>6000 - Legal Expenses</t>
  </si>
  <si>
    <t>Total 5800 - Employee Benefits</t>
  </si>
  <si>
    <t>5800 - Employee Benefits</t>
  </si>
  <si>
    <t>Total 5700 - Dues &amp; Subscriptions</t>
  </si>
  <si>
    <t>V907</t>
  </si>
  <si>
    <t>5700 - Dues &amp; Subscriptions</t>
  </si>
  <si>
    <t>Total 5600 - Depreciation</t>
  </si>
  <si>
    <t>5600 - Depreciation</t>
  </si>
  <si>
    <t>Total 5200 - Advertising</t>
  </si>
  <si>
    <t>VA01</t>
  </si>
  <si>
    <t>5200 - Advertising</t>
  </si>
  <si>
    <t>Total 5100 - Accounting</t>
  </si>
  <si>
    <t>V222</t>
  </si>
  <si>
    <t>V123</t>
  </si>
  <si>
    <t>5100 - Accounting</t>
  </si>
  <si>
    <t>Freight - Freight</t>
  </si>
  <si>
    <t>Total 4500 - Cost of Goods Sold</t>
  </si>
  <si>
    <t>Customer 20</t>
  </si>
  <si>
    <t>Customer 30</t>
  </si>
  <si>
    <t>Customer 40</t>
  </si>
  <si>
    <t>4500 - Cost of Goods Sold</t>
  </si>
  <si>
    <t>Total 4100 - Sales</t>
  </si>
  <si>
    <t>Customer 20 - Inventory Item 30</t>
  </si>
  <si>
    <t>Customer 40 - Inventory Item 20</t>
  </si>
  <si>
    <t>Customer 40 - Inventory Item 30</t>
  </si>
  <si>
    <t>4100 - Sales</t>
  </si>
  <si>
    <t>Total 3200 - Retained Earnings</t>
  </si>
  <si>
    <t>INV-0004</t>
  </si>
  <si>
    <t>INV-0001</t>
  </si>
  <si>
    <t>INV-0003</t>
  </si>
  <si>
    <t>INV-0002</t>
  </si>
  <si>
    <t>3200 - Retained Earnings</t>
  </si>
  <si>
    <t>3120 - Additional Paid In Capital</t>
  </si>
  <si>
    <t>Total 3100 - Common Stock</t>
  </si>
  <si>
    <t>3100 - Common Stock</t>
  </si>
  <si>
    <t>Total 2710 - Other Liabilities</t>
  </si>
  <si>
    <t>2710 - Other Liabilities</t>
  </si>
  <si>
    <t>Total 2165 - Medicare Payable</t>
  </si>
  <si>
    <t>2165 - Medicare Payable</t>
  </si>
  <si>
    <t>2160 - FICA Payable</t>
  </si>
  <si>
    <t>Total 2150 - Federal Withholding Payable</t>
  </si>
  <si>
    <t>2150 - Federal Withholding Payable</t>
  </si>
  <si>
    <t>Total 2100 - Accounts Payable</t>
  </si>
  <si>
    <t>V456</t>
  </si>
  <si>
    <t>V457</t>
  </si>
  <si>
    <t>Payment: Freight</t>
  </si>
  <si>
    <t>Freight</t>
  </si>
  <si>
    <t>Clark Rotary</t>
  </si>
  <si>
    <t>Vendor 30</t>
  </si>
  <si>
    <t>V710</t>
  </si>
  <si>
    <t>Payment: Dallas Insurance Agency</t>
  </si>
  <si>
    <t>Vendor 20</t>
  </si>
  <si>
    <t>Dallas Insurance Agency</t>
  </si>
  <si>
    <t>2100 - Accounts Payable</t>
  </si>
  <si>
    <t>Total 1500 - Furniture &amp; Fixtures</t>
  </si>
  <si>
    <t>1500 - Furniture &amp; Fixtures</t>
  </si>
  <si>
    <t>Total 1410 - Prepaid Insurance</t>
  </si>
  <si>
    <t>1410 - Prepaid Insurance</t>
  </si>
  <si>
    <t>Total 1300 - Inventory</t>
  </si>
  <si>
    <t>1300 - Inventory</t>
  </si>
  <si>
    <t>Total 1240 - Notes Receivable</t>
  </si>
  <si>
    <t>1240 - Notes Receivable</t>
  </si>
  <si>
    <t>Total 1205 - Allowance for Doubtful Accounts</t>
  </si>
  <si>
    <t>1205 - Allowance for Doubtful Accounts</t>
  </si>
  <si>
    <t>Total 1200 - Accounts Receivable</t>
  </si>
  <si>
    <t>Payment: Customer 20</t>
  </si>
  <si>
    <t>Payment: Customer 10</t>
  </si>
  <si>
    <t>Payment: Customer 40</t>
  </si>
  <si>
    <t>Payment: Customer 30</t>
  </si>
  <si>
    <t>1200 - Accounts Receivable</t>
  </si>
  <si>
    <t>Employee 10</t>
  </si>
  <si>
    <t>Employee 20</t>
  </si>
  <si>
    <t>Employee 30</t>
  </si>
  <si>
    <t>BT</t>
  </si>
  <si>
    <t>US Treasury</t>
  </si>
  <si>
    <t>Thomas Engineering</t>
  </si>
  <si>
    <t>1100 - Cash - Operating</t>
  </si>
  <si>
    <t>YTD Balance</t>
  </si>
  <si>
    <t>Reference</t>
  </si>
  <si>
    <t>Transaction</t>
  </si>
  <si>
    <t>Type</t>
  </si>
  <si>
    <t>General Ledger Report</t>
  </si>
  <si>
    <t>Account</t>
  </si>
  <si>
    <t>YTD Debit</t>
  </si>
  <si>
    <t>YTD Credit</t>
  </si>
  <si>
    <t>Expenses</t>
  </si>
  <si>
    <t>Assets</t>
  </si>
  <si>
    <t>Liabilities</t>
  </si>
  <si>
    <t>Fixed Asset Subsidiary Ledger</t>
  </si>
  <si>
    <t>Fixed Assets - Furnitures and Fixtures Account 1500</t>
  </si>
  <si>
    <t>Item 10</t>
  </si>
  <si>
    <t>F10</t>
  </si>
  <si>
    <t xml:space="preserve">Purchase Date: </t>
  </si>
  <si>
    <t xml:space="preserve">Depreciation Method: </t>
  </si>
  <si>
    <t>Straight Line</t>
  </si>
  <si>
    <t>Annual Depreciation</t>
  </si>
  <si>
    <t>Disposal Date:</t>
  </si>
  <si>
    <t>n/a</t>
  </si>
  <si>
    <t xml:space="preserve">Salvage Value:  </t>
  </si>
  <si>
    <t>Useful Life</t>
  </si>
  <si>
    <t>10 Years</t>
  </si>
  <si>
    <t>Accumulated Depreciation</t>
  </si>
  <si>
    <t xml:space="preserve">Vendor: </t>
  </si>
  <si>
    <t>Ref</t>
  </si>
  <si>
    <t>Debit Balance</t>
  </si>
  <si>
    <t>Credit Balance</t>
  </si>
  <si>
    <t>Dec</t>
  </si>
  <si>
    <t>Balance Forward</t>
  </si>
  <si>
    <t>GJ</t>
  </si>
  <si>
    <t>Item 20</t>
  </si>
  <si>
    <t>F20</t>
  </si>
  <si>
    <t>5 Years</t>
  </si>
  <si>
    <t>Item 30</t>
  </si>
  <si>
    <t>F30</t>
  </si>
  <si>
    <t>Item 40</t>
  </si>
  <si>
    <t>F40</t>
  </si>
  <si>
    <t>4 Years</t>
  </si>
  <si>
    <t>PJ</t>
  </si>
  <si>
    <t>1230 - Interest Receivable</t>
  </si>
  <si>
    <t>2190 - Interest Payable</t>
  </si>
  <si>
    <t>4700 - Shrinkage &amp; Waste</t>
  </si>
  <si>
    <t>5300 - Bad Debt Ex</t>
  </si>
  <si>
    <t>5900 - Insurance</t>
  </si>
  <si>
    <t>9100 - Interest Income</t>
  </si>
  <si>
    <t>Total 2160 - FICA Payable</t>
  </si>
  <si>
    <t>Expense claims typically made by employees/shareholder employees still outstanding.</t>
  </si>
  <si>
    <t>Trial Balance</t>
  </si>
  <si>
    <t>Thomas Engineering - Loan</t>
  </si>
  <si>
    <t>Sales Journal</t>
  </si>
  <si>
    <t>DEBIT</t>
  </si>
  <si>
    <t>CREDIT</t>
  </si>
  <si>
    <t>Invoice/ Credit Memo #</t>
  </si>
  <si>
    <t>A/R 
Subsidiary Acct</t>
  </si>
  <si>
    <t>COGS</t>
  </si>
  <si>
    <t>Inventory Subsidiary Acct</t>
  </si>
  <si>
    <t>C40</t>
  </si>
  <si>
    <t>þ</t>
  </si>
  <si>
    <t>I30</t>
  </si>
  <si>
    <t>C30</t>
  </si>
  <si>
    <t>I40</t>
  </si>
  <si>
    <t>I20</t>
  </si>
  <si>
    <t>I10</t>
  </si>
  <si>
    <t>C20</t>
  </si>
  <si>
    <t>ACCOUNTS PAYABLE - 2100</t>
  </si>
  <si>
    <t>Vendor</t>
  </si>
  <si>
    <t>Vendor Invoice #</t>
  </si>
  <si>
    <t>Inventory
1300</t>
  </si>
  <si>
    <t>Amount</t>
  </si>
  <si>
    <t>Posted Ref</t>
  </si>
  <si>
    <t>A/P Subs. Acct #</t>
  </si>
  <si>
    <t>V30</t>
  </si>
  <si>
    <t>15 Units - Item 40</t>
  </si>
  <si>
    <t>Inventory Purchases Journal</t>
  </si>
  <si>
    <t>Current N/P to Bank</t>
  </si>
  <si>
    <t>5400 - Bank Service Charges</t>
  </si>
  <si>
    <t>6500 - Salaries &amp; Wages</t>
  </si>
  <si>
    <t>8300 - Taxes - FUTA Expense</t>
  </si>
  <si>
    <t>8500 - Taxes - SUTA Expense</t>
  </si>
  <si>
    <t>1110 - Cash - Payroll</t>
  </si>
  <si>
    <t>1505 - Less-Accumulated Depreciation: Furniture &amp; Fixtures</t>
  </si>
  <si>
    <t>2220 - Current N/P to Bank</t>
  </si>
  <si>
    <t>10 Units -  Item 10
10 Units - Item 20
5 Units-Item 30 
10 Units item 40</t>
  </si>
  <si>
    <t>Pre-Adjusted Trial Balance</t>
  </si>
  <si>
    <t>INV-0005</t>
  </si>
  <si>
    <t>Dec payroll</t>
  </si>
  <si>
    <t>Landlord</t>
  </si>
  <si>
    <t>INV-0006</t>
  </si>
  <si>
    <t>INV-0007</t>
  </si>
  <si>
    <t>INV-0008</t>
  </si>
  <si>
    <t>INV-0009</t>
  </si>
  <si>
    <t>Total 8300 - Taxes - FUTA Expense</t>
  </si>
  <si>
    <t>Total 8500 - Taxes - SUTA Expense</t>
  </si>
  <si>
    <t>Total 6500 - Salaries &amp; Wages</t>
  </si>
  <si>
    <t>Total 5900 - Insurance</t>
  </si>
  <si>
    <t>Total 5400 - Bank Service Charges</t>
  </si>
  <si>
    <t>Total 2220 - Current N/P to Bank</t>
  </si>
  <si>
    <t>Spring 2017</t>
  </si>
  <si>
    <t>AIS Project S17</t>
  </si>
  <si>
    <t>UTD AIS Spring 2017</t>
  </si>
  <si>
    <t>As at 31 December 2016</t>
  </si>
  <si>
    <t>From 1 December 2016 to 31 December 2016</t>
  </si>
  <si>
    <t>Operating</t>
  </si>
  <si>
    <t>Bank</t>
  </si>
  <si>
    <t>Payroll</t>
  </si>
  <si>
    <t>Less Accumulated Depreciation on Furniture &amp; Fixtures</t>
  </si>
  <si>
    <t>SUTA Payable</t>
  </si>
  <si>
    <t>Notes-Payable to Bank</t>
  </si>
  <si>
    <t>Additional Paid in Capital</t>
  </si>
  <si>
    <t>Bank Service Charges</t>
  </si>
  <si>
    <t>Life Insurance - Admin</t>
  </si>
  <si>
    <t>Salaries &amp; Wages</t>
  </si>
  <si>
    <t>Taxes - FICA</t>
  </si>
  <si>
    <t>Taxes - Medicare</t>
  </si>
  <si>
    <t>Misc. Income / Expense</t>
  </si>
  <si>
    <t>Not Used 2</t>
  </si>
  <si>
    <t>Not Used 3</t>
  </si>
  <si>
    <t>Not Used 4</t>
  </si>
  <si>
    <t>not used 7</t>
  </si>
  <si>
    <t>Not used 9</t>
  </si>
  <si>
    <t>8400 - Taxes - FICA</t>
  </si>
  <si>
    <t>8450 - Taxes - Medicare</t>
  </si>
  <si>
    <t>2700 - Notes-Payable to Bank</t>
  </si>
  <si>
    <t>1100 - Operating</t>
  </si>
  <si>
    <t>1110 - Payroll</t>
  </si>
  <si>
    <t>1505 - Less Accumulated Depreciation on Furniture &amp; Fixtures</t>
  </si>
  <si>
    <t>As at 1 December 2016  (Closing Balance from Nov - prior to December activity)</t>
  </si>
  <si>
    <t>Payment: Inventory Vendor</t>
  </si>
  <si>
    <t>Payment: Medical Insurance of Texas</t>
  </si>
  <si>
    <t>Bank Transfer from Operating to Payroll</t>
  </si>
  <si>
    <t>UT Dallas Bank</t>
  </si>
  <si>
    <t>BOL</t>
  </si>
  <si>
    <t>Total 1100 - Operating</t>
  </si>
  <si>
    <t>December payroll</t>
  </si>
  <si>
    <t>Employee 40</t>
  </si>
  <si>
    <t>Total 1110 - Payroll</t>
  </si>
  <si>
    <t>Thomas Engineering - Note Payment</t>
  </si>
  <si>
    <t>Inventory Vendor - Inventory Item 10</t>
  </si>
  <si>
    <t>Inventory Vendor - Inventory Item 20</t>
  </si>
  <si>
    <t>Inventory Vendor - Inventory Item 30</t>
  </si>
  <si>
    <t>Inventory Vendor - Inventory item 40</t>
  </si>
  <si>
    <t>Total 1505 - Less Accumulated Depreciation on Furniture &amp; Fixtures</t>
  </si>
  <si>
    <t>Fixed Asset Vendor</t>
  </si>
  <si>
    <t>Medical Insurance of Texas</t>
  </si>
  <si>
    <t>Inventory Vendor</t>
  </si>
  <si>
    <t>Bill's Repair &amp; Maintenance</t>
  </si>
  <si>
    <t>Texas Phone &amp; Utilities</t>
  </si>
  <si>
    <t>A. McCafferty Advertising</t>
  </si>
  <si>
    <t>H. Wells Attorney at Law</t>
  </si>
  <si>
    <t>R. Heinlein's Accounting Servic</t>
  </si>
  <si>
    <t>Employee 10 - Federal Withholding - Employee 10</t>
  </si>
  <si>
    <t>Employee 20 - Federal Withholding - Employee 20</t>
  </si>
  <si>
    <t>Employee 30 - Federal Withholding - Employee 30</t>
  </si>
  <si>
    <t>Employee 40 - Federal Withholding - Employee 40</t>
  </si>
  <si>
    <t>US Treasury - Employee Taxes Withhelp</t>
  </si>
  <si>
    <t>Employee 10 - FICA - Employee 10</t>
  </si>
  <si>
    <t>Employee 20 - FICA - Employee 20</t>
  </si>
  <si>
    <t>Employee 30 - FICA - Employee 30</t>
  </si>
  <si>
    <t>Employee 40 - FICA - Employee 40</t>
  </si>
  <si>
    <t>US Treasury - Employee SS Withheld (FICA)</t>
  </si>
  <si>
    <t>Employee 10 - Medicare - Employee 10</t>
  </si>
  <si>
    <t>Employee 20 - Medicare - Employee 20</t>
  </si>
  <si>
    <t>Employee 30 - Medicare - Employee 30</t>
  </si>
  <si>
    <t>Employee 40 - Medicare - Employee 40</t>
  </si>
  <si>
    <t>US Treasury - Employee Medicare Withheld</t>
  </si>
  <si>
    <t>UT Dallas Bank - Note Payment</t>
  </si>
  <si>
    <t>Total 2700 - Notes-Payable to Bank</t>
  </si>
  <si>
    <t>3120 - Additional Paid in Capital</t>
  </si>
  <si>
    <t>Total 3120 - Additional Paid in Capital</t>
  </si>
  <si>
    <t>Customer 30 - Inventory item 40</t>
  </si>
  <si>
    <t>Customer 20 - Inventory Item 10</t>
  </si>
  <si>
    <t>4800 - Freight</t>
  </si>
  <si>
    <t>Landlord - rent</t>
  </si>
  <si>
    <t>Total 4800 - Freight</t>
  </si>
  <si>
    <t>Fixed Asset Vendor - Fixed Asset</t>
  </si>
  <si>
    <t>R. Heinlein's Accounting Servic - Accounting Work - YE Inventory</t>
  </si>
  <si>
    <t>A. McCafferty Advertising - Yellow Pages Ad</t>
  </si>
  <si>
    <t>Employee 10 - Salary - Employee 10</t>
  </si>
  <si>
    <t>Employee 20 - Salary - Employee 20</t>
  </si>
  <si>
    <t>Employee 30 - Salary - Employee 30</t>
  </si>
  <si>
    <t>Employee 40 - Salary - Employee 40</t>
  </si>
  <si>
    <t>Clark Rotary - December Dues</t>
  </si>
  <si>
    <t>Medical Insurance of Texas - Medical insurance - Employee 10</t>
  </si>
  <si>
    <t>Medical Insurance of Texas - Medical insurance - Employee 20</t>
  </si>
  <si>
    <t>Medical Insurance of Texas - Medical insurance - Employee 30</t>
  </si>
  <si>
    <t>Medical Insurance of Texas - Medical insurance - Employee 40</t>
  </si>
  <si>
    <t>Employee 10 - Employee Benefit - Employee Insurance Cost</t>
  </si>
  <si>
    <t>Employee 20 - Employee Benefit - Employee Insurance Cost</t>
  </si>
  <si>
    <t>Employee 30 - Employee Benefit - Employee Insurance Cost</t>
  </si>
  <si>
    <t>Employee 40 - Employee Benefit - Employee Insurance Cost</t>
  </si>
  <si>
    <t>Dallas Insurance Agency - Business Insurance - 12/1/16-6/30/17</t>
  </si>
  <si>
    <t>H. Wells Attorney at Law - Comfort letter for Year-End Audit Work</t>
  </si>
  <si>
    <t>6100 - Life Insurance - Admin</t>
  </si>
  <si>
    <t>Dallas Insurance Agency - Life Insurance - CEO 12/1/16-6/30/17</t>
  </si>
  <si>
    <t>Bill's Repair &amp; Maintenance - Maintenance Work on Copier and Computer</t>
  </si>
  <si>
    <t>Texas Phone &amp; Utilities - December Phone, Electric and Gas</t>
  </si>
  <si>
    <t>US Treasury - Employer Medicare</t>
  </si>
  <si>
    <t>Total 8400 - Taxes - FICA</t>
  </si>
  <si>
    <t>US Treasury - Employer FICA (SS)</t>
  </si>
  <si>
    <t>Total 8450 - Taxes - Medicare</t>
  </si>
  <si>
    <t>UT Dallas Bank - Interest on Note</t>
  </si>
  <si>
    <t>Reclassify to Employee Benefits due to keying error</t>
  </si>
  <si>
    <t>GJ1</t>
  </si>
  <si>
    <t>Bank Service Fee</t>
  </si>
  <si>
    <t>Adjustments:</t>
  </si>
  <si>
    <t>Check #</t>
  </si>
  <si>
    <t>Outstanding Checks:</t>
  </si>
  <si>
    <t>Deduct:</t>
  </si>
  <si>
    <t>Deposits in Transit</t>
  </si>
  <si>
    <t>Add:</t>
  </si>
  <si>
    <t>Unadjusted Bank Balance, 11/30/16</t>
  </si>
  <si>
    <t>General Ledger</t>
  </si>
  <si>
    <t>Bank Statement</t>
  </si>
  <si>
    <t>UTD Bank:  Cash Operating A/C #5551234</t>
  </si>
  <si>
    <t>Bank Reconciliation</t>
  </si>
  <si>
    <t>Student Company</t>
  </si>
  <si>
    <t>Unadjusted Bank Balance, 12/31/16</t>
  </si>
  <si>
    <t>GJ2</t>
  </si>
  <si>
    <t>x</t>
  </si>
  <si>
    <t>Payment for Bank Fee Charges in Operating Account</t>
  </si>
  <si>
    <t>Adjusted Balance, 12/31/16</t>
  </si>
  <si>
    <t>December 2016</t>
  </si>
  <si>
    <t>UTD Bank:  Payroll A/C #5551235</t>
  </si>
  <si>
    <t>Decemberr 2016</t>
  </si>
  <si>
    <t>GJ3</t>
  </si>
  <si>
    <t>Bad Debt Write-Off-Customer 10</t>
  </si>
  <si>
    <t>Accounts Receivable Aging Report</t>
  </si>
  <si>
    <t>Customer</t>
  </si>
  <si>
    <t>Total Due</t>
  </si>
  <si>
    <t>0-30 Days</t>
  </si>
  <si>
    <t>31-60 Days</t>
  </si>
  <si>
    <t>61-90 Days</t>
  </si>
  <si>
    <t>&gt; 90Days</t>
  </si>
  <si>
    <t>Bad Debt</t>
  </si>
  <si>
    <t>5300 - Bad Debt</t>
  </si>
  <si>
    <t>Total 5300 - Bad Debt</t>
  </si>
  <si>
    <t>December 31, 2016</t>
  </si>
  <si>
    <t>GJ4</t>
  </si>
  <si>
    <t>Adjust to Allowance for Doubtful Accounts of 2% of AR</t>
  </si>
  <si>
    <t xml:space="preserve">    </t>
  </si>
  <si>
    <t>GJ5</t>
  </si>
  <si>
    <t>Interest earned on Notes Receivable loan-Thomas Engin.</t>
  </si>
  <si>
    <t>Total 9100 - Interest Income</t>
  </si>
  <si>
    <t>GJ6</t>
  </si>
  <si>
    <t>Adjustment to Inventory Loss-Item 30</t>
  </si>
  <si>
    <t>4700 - Shrinkage and Waste</t>
  </si>
  <si>
    <t>Total 4700 - Shrinkage and Waste</t>
  </si>
  <si>
    <t>GJ7</t>
  </si>
  <si>
    <t>Amortization of Dallas Insurance Agency - Business Insurance Dec 2016</t>
  </si>
  <si>
    <t>GJ8</t>
  </si>
  <si>
    <t>Amortization of Dallas Insurance Agency - CEO Life Insurance Dec 2016</t>
  </si>
  <si>
    <t>GJ9</t>
  </si>
  <si>
    <t>Salary and Wages</t>
  </si>
  <si>
    <t>GJ10</t>
  </si>
  <si>
    <t>Reclassify to Salary and Wages due to keying error-Employee 10</t>
  </si>
  <si>
    <t>Reclassify to Salary and Wages due to keying error-Employee 20</t>
  </si>
  <si>
    <t>GJ11</t>
  </si>
  <si>
    <t>Reclassify to Salary and Wages due to keying error-Employee 30</t>
  </si>
  <si>
    <t>GJ12</t>
  </si>
  <si>
    <t>Reclassify to Salary and Wages due to keying error-Employee 40</t>
  </si>
  <si>
    <t>GJ13</t>
  </si>
  <si>
    <t>Furniture and Fixtures</t>
  </si>
  <si>
    <t>Reclassify to Furniture &amp; Fixtures due to keying error</t>
  </si>
  <si>
    <t>GJ14</t>
  </si>
  <si>
    <t>Accumulated Depression on Furniture &amp; Fixture</t>
  </si>
  <si>
    <t>Year 2016 Furniture &amp; Fixture Depreciation</t>
  </si>
  <si>
    <t>Fixed Asset Report</t>
  </si>
  <si>
    <t>Item</t>
  </si>
  <si>
    <t>Cost</t>
  </si>
  <si>
    <t>Net Book Value</t>
  </si>
  <si>
    <t>General Ledger Balance A/C 1500 Fixed Assets:</t>
  </si>
  <si>
    <t>General Ledger Balance A/C 1505 Accumulated Depreciation:</t>
  </si>
  <si>
    <t>Subsidiary Ledger Agrees w/General Ledger</t>
  </si>
  <si>
    <t>Accumulated Depreciation - Year to Date</t>
  </si>
  <si>
    <t>Accumulated Depreciation - Beginning of Year</t>
  </si>
  <si>
    <t>Difference = Depreciation Expense for Year</t>
  </si>
  <si>
    <t>Note:  Agree to account 5600</t>
  </si>
  <si>
    <t>GJ15</t>
  </si>
  <si>
    <t>Correction amount for Invoice VA01</t>
  </si>
  <si>
    <t>GJ16</t>
  </si>
  <si>
    <t>Correction amount for Invoice V810</t>
  </si>
  <si>
    <t>Accounts Payable Aging Report</t>
  </si>
  <si>
    <t>R. Heinlein's Accounting Service</t>
  </si>
  <si>
    <t>2170 - FUTA Payable</t>
  </si>
  <si>
    <t>Total 2170 - FUTA Payable</t>
  </si>
  <si>
    <t>Total 2180 - SUTA Payable</t>
  </si>
  <si>
    <t>GJ17</t>
  </si>
  <si>
    <t>Corrections-Payment posted to incorrect accounts: FICA/Medicare</t>
  </si>
  <si>
    <t>GJ18</t>
  </si>
  <si>
    <t>Adjustment to principal payment between Short &amp; Long Term N/P</t>
  </si>
  <si>
    <t>GJ19</t>
  </si>
  <si>
    <t>2180 - SUTA Payable</t>
  </si>
  <si>
    <t>Total 2190 - Interest Payable</t>
  </si>
  <si>
    <t xml:space="preserve">Interest accrued for Line of credit </t>
  </si>
  <si>
    <t>Post-Adjusted Trial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</si>
</sst>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809]#,##0.00;\-[$$-809]#,##0.00"/>
    <numFmt numFmtId="165" formatCode="mm/d/yyyy"/>
    <numFmt numFmtId="166" formatCode="[$-409]mmmm\ d\,\ yyyy;@"/>
    <numFmt numFmtId="167" formatCode="[$$-540A]#,##0.00"/>
    <numFmt numFmtId="169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36"/>
      <color theme="1"/>
      <name val="Calibri"/>
      <family val="2"/>
      <scheme val="minor"/>
    </font>
    <font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Wingdings"/>
      <charset val="2"/>
    </font>
    <font>
      <b/>
      <sz val="16"/>
      <name val="Calibri"/>
      <family val="2"/>
    </font>
    <font>
      <sz val="16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Wingdings"/>
      <charset val="2"/>
    </font>
    <font>
      <i/>
      <sz val="11"/>
      <color indexed="8"/>
      <name val="Calibri"/>
      <family val="2"/>
    </font>
    <font>
      <sz val="9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" fillId="6" borderId="4" applyNumberFormat="0" applyAlignment="0" applyProtection="0"/>
    <xf numFmtId="44" fontId="17" fillId="0" borderId="0" applyFont="0" applyFill="0" applyBorder="0" applyAlignment="0" applyProtection="0"/>
  </cellStyleXfs>
  <cellXfs count="2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/>
    <xf numFmtId="43" fontId="0" fillId="0" borderId="0" xfId="0" applyNumberFormat="1" applyFont="1"/>
    <xf numFmtId="164" fontId="7" fillId="0" borderId="1" xfId="1" applyNumberFormat="1" applyFont="1" applyFill="1" applyBorder="1" applyAlignment="1" applyProtection="1">
      <alignment vertical="center"/>
    </xf>
    <xf numFmtId="44" fontId="3" fillId="0" borderId="1" xfId="3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49" fontId="0" fillId="0" borderId="8" xfId="0" applyNumberFormat="1" applyBorder="1" applyAlignment="1">
      <alignment horizontal="center"/>
    </xf>
    <xf numFmtId="43" fontId="11" fillId="0" borderId="1" xfId="2" applyFont="1" applyFill="1" applyBorder="1"/>
    <xf numFmtId="49" fontId="0" fillId="0" borderId="5" xfId="0" applyNumberFormat="1" applyBorder="1" applyAlignment="1">
      <alignment horizontal="center"/>
    </xf>
    <xf numFmtId="0" fontId="0" fillId="0" borderId="8" xfId="0" applyBorder="1"/>
    <xf numFmtId="0" fontId="1" fillId="2" borderId="29" xfId="0" applyFont="1" applyFill="1" applyBorder="1"/>
    <xf numFmtId="0" fontId="1" fillId="2" borderId="20" xfId="0" applyFont="1" applyFill="1" applyBorder="1"/>
    <xf numFmtId="0" fontId="1" fillId="4" borderId="33" xfId="0" applyFont="1" applyFill="1" applyBorder="1"/>
    <xf numFmtId="0" fontId="1" fillId="4" borderId="11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0" borderId="10" xfId="0" applyBorder="1"/>
    <xf numFmtId="0" fontId="0" fillId="0" borderId="20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9" xfId="0" applyFill="1" applyBorder="1"/>
    <xf numFmtId="0" fontId="0" fillId="0" borderId="0" xfId="0" applyFill="1"/>
    <xf numFmtId="0" fontId="0" fillId="0" borderId="20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" xfId="0" quotePrefix="1" applyFill="1" applyBorder="1"/>
    <xf numFmtId="0" fontId="0" fillId="0" borderId="27" xfId="0" applyBorder="1"/>
    <xf numFmtId="0" fontId="0" fillId="0" borderId="28" xfId="0" applyBorder="1"/>
    <xf numFmtId="0" fontId="0" fillId="0" borderId="26" xfId="0" applyBorder="1"/>
    <xf numFmtId="43" fontId="0" fillId="0" borderId="0" xfId="0" applyNumberFormat="1"/>
    <xf numFmtId="0" fontId="3" fillId="0" borderId="0" xfId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Border="1" applyAlignment="1" applyProtection="1">
      <alignment vertical="center"/>
    </xf>
    <xf numFmtId="164" fontId="6" fillId="0" borderId="2" xfId="1" applyNumberFormat="1" applyFont="1" applyFill="1" applyBorder="1" applyAlignment="1" applyProtection="1">
      <alignment vertical="center"/>
    </xf>
    <xf numFmtId="0" fontId="14" fillId="0" borderId="0" xfId="0" applyFont="1" applyBorder="1" applyAlignment="1"/>
    <xf numFmtId="0" fontId="15" fillId="0" borderId="0" xfId="0" applyFont="1" applyBorder="1" applyAlignment="1"/>
    <xf numFmtId="0" fontId="16" fillId="0" borderId="0" xfId="0" applyFont="1" applyBorder="1"/>
    <xf numFmtId="43" fontId="16" fillId="0" borderId="0" xfId="4" applyFont="1" applyBorder="1"/>
    <xf numFmtId="0" fontId="16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9" fillId="0" borderId="0" xfId="0" applyFont="1"/>
    <xf numFmtId="0" fontId="19" fillId="0" borderId="0" xfId="0" applyFont="1" applyBorder="1"/>
    <xf numFmtId="0" fontId="20" fillId="7" borderId="1" xfId="5" applyFont="1" applyFill="1" applyBorder="1"/>
    <xf numFmtId="43" fontId="20" fillId="7" borderId="1" xfId="4" applyFont="1" applyFill="1" applyBorder="1"/>
    <xf numFmtId="43" fontId="20" fillId="0" borderId="1" xfId="4" applyFont="1" applyFill="1" applyBorder="1"/>
    <xf numFmtId="0" fontId="20" fillId="0" borderId="0" xfId="0" applyFont="1"/>
    <xf numFmtId="0" fontId="19" fillId="7" borderId="1" xfId="5" applyFont="1" applyFill="1" applyBorder="1"/>
    <xf numFmtId="0" fontId="19" fillId="0" borderId="1" xfId="5" applyFont="1" applyFill="1" applyBorder="1"/>
    <xf numFmtId="0" fontId="15" fillId="0" borderId="5" xfId="0" applyFont="1" applyBorder="1" applyAlignment="1">
      <alignment horizontal="left"/>
    </xf>
    <xf numFmtId="43" fontId="16" fillId="0" borderId="6" xfId="4" applyFont="1" applyBorder="1"/>
    <xf numFmtId="0" fontId="0" fillId="0" borderId="0" xfId="0" applyFont="1"/>
    <xf numFmtId="0" fontId="18" fillId="5" borderId="8" xfId="0" applyFont="1" applyFill="1" applyBorder="1" applyAlignment="1">
      <alignment horizontal="left"/>
    </xf>
    <xf numFmtId="0" fontId="19" fillId="5" borderId="9" xfId="0" applyFont="1" applyFill="1" applyBorder="1" applyAlignment="1">
      <alignment horizontal="left"/>
    </xf>
    <xf numFmtId="0" fontId="19" fillId="5" borderId="9" xfId="0" applyFont="1" applyFill="1" applyBorder="1"/>
    <xf numFmtId="43" fontId="19" fillId="5" borderId="9" xfId="4" applyFont="1" applyFill="1" applyBorder="1"/>
    <xf numFmtId="43" fontId="19" fillId="5" borderId="10" xfId="4" applyFont="1" applyFill="1" applyBorder="1" applyAlignment="1">
      <alignment horizontal="center"/>
    </xf>
    <xf numFmtId="0" fontId="19" fillId="5" borderId="8" xfId="5" applyFont="1" applyFill="1" applyBorder="1" applyAlignment="1"/>
    <xf numFmtId="0" fontId="19" fillId="5" borderId="10" xfId="5" applyFont="1" applyFill="1" applyBorder="1" applyAlignment="1"/>
    <xf numFmtId="166" fontId="20" fillId="5" borderId="1" xfId="5" applyNumberFormat="1" applyFont="1" applyFill="1" applyBorder="1" applyAlignment="1">
      <alignment horizontal="center"/>
    </xf>
    <xf numFmtId="0" fontId="19" fillId="5" borderId="10" xfId="0" applyFont="1" applyFill="1" applyBorder="1"/>
    <xf numFmtId="0" fontId="20" fillId="5" borderId="10" xfId="5" applyFont="1" applyFill="1" applyBorder="1" applyAlignment="1">
      <alignment horizontal="center"/>
    </xf>
    <xf numFmtId="0" fontId="19" fillId="5" borderId="1" xfId="5" applyFont="1" applyFill="1" applyBorder="1" applyAlignment="1"/>
    <xf numFmtId="44" fontId="20" fillId="5" borderId="10" xfId="6" applyNumberFormat="1" applyFont="1" applyFill="1" applyBorder="1" applyAlignment="1">
      <alignment horizontal="center"/>
    </xf>
    <xf numFmtId="0" fontId="19" fillId="5" borderId="8" xfId="5" applyFont="1" applyFill="1" applyBorder="1" applyAlignment="1">
      <alignment horizontal="left"/>
    </xf>
    <xf numFmtId="0" fontId="19" fillId="5" borderId="10" xfId="5" applyFont="1" applyFill="1" applyBorder="1" applyAlignment="1">
      <alignment horizontal="left"/>
    </xf>
    <xf numFmtId="0" fontId="20" fillId="5" borderId="1" xfId="5" applyFont="1" applyFill="1" applyBorder="1" applyAlignment="1">
      <alignment horizontal="center"/>
    </xf>
    <xf numFmtId="0" fontId="19" fillId="5" borderId="9" xfId="5" applyFont="1" applyFill="1" applyBorder="1" applyAlignment="1"/>
    <xf numFmtId="0" fontId="19" fillId="5" borderId="7" xfId="5" applyFont="1" applyFill="1" applyBorder="1" applyAlignment="1"/>
    <xf numFmtId="0" fontId="20" fillId="5" borderId="6" xfId="5" applyFont="1" applyFill="1" applyBorder="1" applyAlignment="1">
      <alignment horizontal="center"/>
    </xf>
    <xf numFmtId="0" fontId="19" fillId="5" borderId="1" xfId="5" applyFont="1" applyFill="1" applyBorder="1" applyAlignment="1">
      <alignment horizontal="center"/>
    </xf>
    <xf numFmtId="43" fontId="19" fillId="5" borderId="1" xfId="4" applyFont="1" applyFill="1" applyBorder="1" applyAlignment="1">
      <alignment horizontal="center"/>
    </xf>
    <xf numFmtId="0" fontId="19" fillId="5" borderId="11" xfId="0" applyFont="1" applyFill="1" applyBorder="1"/>
    <xf numFmtId="0" fontId="19" fillId="5" borderId="12" xfId="0" applyFont="1" applyFill="1" applyBorder="1"/>
    <xf numFmtId="0" fontId="19" fillId="5" borderId="13" xfId="0" applyFont="1" applyFill="1" applyBorder="1"/>
    <xf numFmtId="43" fontId="19" fillId="5" borderId="1" xfId="4" applyFont="1" applyFill="1" applyBorder="1" applyAlignment="1">
      <alignment horizontal="center" wrapText="1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43" fontId="17" fillId="0" borderId="19" xfId="4" applyFont="1" applyBorder="1"/>
    <xf numFmtId="0" fontId="23" fillId="0" borderId="1" xfId="0" applyFont="1" applyBorder="1" applyAlignment="1">
      <alignment horizontal="center"/>
    </xf>
    <xf numFmtId="43" fontId="17" fillId="0" borderId="1" xfId="4" applyFont="1" applyBorder="1"/>
    <xf numFmtId="43" fontId="17" fillId="0" borderId="20" xfId="4" applyFont="1" applyBorder="1"/>
    <xf numFmtId="43" fontId="17" fillId="0" borderId="19" xfId="4" applyFont="1" applyBorder="1" applyAlignment="1">
      <alignment horizontal="center"/>
    </xf>
    <xf numFmtId="43" fontId="17" fillId="0" borderId="20" xfId="4" applyFont="1" applyFill="1" applyBorder="1"/>
    <xf numFmtId="43" fontId="17" fillId="0" borderId="1" xfId="4" applyFont="1" applyFill="1" applyBorder="1"/>
    <xf numFmtId="43" fontId="17" fillId="0" borderId="23" xfId="4" applyFont="1" applyFill="1" applyBorder="1"/>
    <xf numFmtId="43" fontId="17" fillId="0" borderId="24" xfId="4" applyFont="1" applyFill="1" applyBorder="1"/>
    <xf numFmtId="43" fontId="17" fillId="0" borderId="25" xfId="4" applyFont="1" applyFill="1" applyBorder="1"/>
    <xf numFmtId="43" fontId="17" fillId="0" borderId="23" xfId="4" applyFont="1" applyFill="1" applyBorder="1" applyAlignment="1">
      <alignment horizontal="center"/>
    </xf>
    <xf numFmtId="0" fontId="23" fillId="0" borderId="20" xfId="0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0" fillId="0" borderId="8" xfId="0" quotePrefix="1" applyFill="1" applyBorder="1"/>
    <xf numFmtId="43" fontId="17" fillId="0" borderId="26" xfId="4" applyFont="1" applyBorder="1"/>
    <xf numFmtId="0" fontId="23" fillId="0" borderId="27" xfId="0" applyFont="1" applyBorder="1" applyAlignment="1">
      <alignment horizontal="center"/>
    </xf>
    <xf numFmtId="43" fontId="17" fillId="0" borderId="27" xfId="4" applyFont="1" applyBorder="1"/>
    <xf numFmtId="43" fontId="17" fillId="0" borderId="28" xfId="4" applyFont="1" applyBorder="1"/>
    <xf numFmtId="0" fontId="23" fillId="0" borderId="28" xfId="0" applyFont="1" applyBorder="1" applyAlignment="1">
      <alignment horizontal="center"/>
    </xf>
    <xf numFmtId="0" fontId="22" fillId="8" borderId="19" xfId="0" applyFont="1" applyFill="1" applyBorder="1" applyAlignment="1">
      <alignment horizontal="center" wrapText="1"/>
    </xf>
    <xf numFmtId="0" fontId="22" fillId="8" borderId="1" xfId="0" applyFont="1" applyFill="1" applyBorder="1" applyAlignment="1">
      <alignment horizontal="center" wrapText="1"/>
    </xf>
    <xf numFmtId="0" fontId="22" fillId="8" borderId="20" xfId="0" applyFont="1" applyFill="1" applyBorder="1" applyAlignment="1">
      <alignment horizontal="center" wrapText="1"/>
    </xf>
    <xf numFmtId="0" fontId="22" fillId="9" borderId="21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horizontal="center" wrapText="1"/>
    </xf>
    <xf numFmtId="0" fontId="22" fillId="9" borderId="22" xfId="0" applyFont="1" applyFill="1" applyBorder="1" applyAlignment="1">
      <alignment horizontal="center" wrapText="1"/>
    </xf>
    <xf numFmtId="0" fontId="22" fillId="9" borderId="19" xfId="0" applyFont="1" applyFill="1" applyBorder="1" applyAlignment="1">
      <alignment horizontal="center" wrapText="1"/>
    </xf>
    <xf numFmtId="0" fontId="22" fillId="9" borderId="20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8" xfId="0" applyFont="1" applyFill="1" applyBorder="1" applyAlignment="1">
      <alignment horizontal="center" wrapText="1"/>
    </xf>
    <xf numFmtId="43" fontId="17" fillId="0" borderId="29" xfId="4" applyFont="1" applyFill="1" applyBorder="1"/>
    <xf numFmtId="0" fontId="24" fillId="0" borderId="9" xfId="0" applyFont="1" applyFill="1" applyBorder="1"/>
    <xf numFmtId="0" fontId="0" fillId="0" borderId="39" xfId="0" applyBorder="1"/>
    <xf numFmtId="0" fontId="0" fillId="0" borderId="38" xfId="0" applyBorder="1"/>
    <xf numFmtId="0" fontId="24" fillId="0" borderId="9" xfId="0" applyFont="1" applyFill="1" applyBorder="1" applyAlignment="1">
      <alignment wrapText="1"/>
    </xf>
    <xf numFmtId="43" fontId="17" fillId="0" borderId="19" xfId="4" applyFont="1" applyFill="1" applyBorder="1"/>
    <xf numFmtId="43" fontId="11" fillId="0" borderId="19" xfId="2" applyFont="1" applyFill="1" applyBorder="1"/>
    <xf numFmtId="0" fontId="13" fillId="0" borderId="19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3" fillId="0" borderId="0" xfId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top" wrapText="1"/>
    </xf>
    <xf numFmtId="164" fontId="6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Border="1" applyAlignment="1" applyProtection="1">
      <alignment vertical="center"/>
    </xf>
    <xf numFmtId="164" fontId="6" fillId="0" borderId="2" xfId="1" applyNumberFormat="1" applyFont="1" applyFill="1" applyBorder="1" applyAlignment="1" applyProtection="1">
      <alignment vertical="center"/>
    </xf>
    <xf numFmtId="164" fontId="3" fillId="0" borderId="0" xfId="1" applyNumberFormat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5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4" fontId="6" fillId="0" borderId="3" xfId="0" applyNumberFormat="1" applyFont="1" applyFill="1" applyBorder="1" applyAlignment="1" applyProtection="1">
      <alignment horizontal="left" vertical="center"/>
    </xf>
    <xf numFmtId="164" fontId="7" fillId="0" borderId="1" xfId="0" applyNumberFormat="1" applyFont="1" applyFill="1" applyBorder="1" applyAlignment="1" applyProtection="1">
      <alignment vertical="center"/>
    </xf>
    <xf numFmtId="44" fontId="3" fillId="0" borderId="0" xfId="3" applyFont="1" applyAlignment="1">
      <alignment vertical="center"/>
    </xf>
    <xf numFmtId="44" fontId="7" fillId="0" borderId="1" xfId="3" applyFont="1" applyFill="1" applyBorder="1" applyAlignment="1" applyProtection="1">
      <alignment vertical="center"/>
    </xf>
    <xf numFmtId="44" fontId="0" fillId="0" borderId="1" xfId="3" applyFont="1" applyBorder="1"/>
    <xf numFmtId="44" fontId="5" fillId="0" borderId="0" xfId="3" applyFont="1" applyFill="1" applyBorder="1" applyAlignment="1" applyProtection="1">
      <alignment vertical="top" wrapText="1"/>
    </xf>
    <xf numFmtId="44" fontId="0" fillId="0" borderId="0" xfId="3" applyFont="1"/>
    <xf numFmtId="44" fontId="7" fillId="0" borderId="0" xfId="3" applyFont="1" applyFill="1" applyBorder="1" applyAlignment="1" applyProtection="1">
      <alignment vertical="center"/>
    </xf>
    <xf numFmtId="44" fontId="3" fillId="0" borderId="0" xfId="3" applyFont="1" applyBorder="1" applyAlignment="1">
      <alignment vertical="center"/>
    </xf>
    <xf numFmtId="44" fontId="6" fillId="0" borderId="2" xfId="3" applyFont="1" applyFill="1" applyBorder="1" applyAlignment="1" applyProtection="1">
      <alignment vertical="center"/>
    </xf>
    <xf numFmtId="14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3" fillId="0" borderId="0" xfId="1" applyNumberFormat="1">
      <alignment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 wrapText="1"/>
    </xf>
    <xf numFmtId="0" fontId="22" fillId="8" borderId="18" xfId="0" applyFont="1" applyFill="1" applyBorder="1" applyAlignment="1">
      <alignment horizontal="center" wrapText="1"/>
    </xf>
    <xf numFmtId="0" fontId="22" fillId="9" borderId="16" xfId="0" applyFont="1" applyFill="1" applyBorder="1" applyAlignment="1">
      <alignment horizontal="center" wrapText="1"/>
    </xf>
    <xf numFmtId="0" fontId="22" fillId="9" borderId="17" xfId="0" applyFont="1" applyFill="1" applyBorder="1" applyAlignment="1">
      <alignment horizontal="center" wrapText="1"/>
    </xf>
    <xf numFmtId="0" fontId="22" fillId="9" borderId="1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10" borderId="0" xfId="1" applyNumberFormat="1" applyFill="1">
      <alignment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4" fontId="0" fillId="0" borderId="0" xfId="0" applyNumberFormat="1"/>
    <xf numFmtId="44" fontId="1" fillId="0" borderId="40" xfId="3" applyFont="1" applyBorder="1"/>
    <xf numFmtId="44" fontId="1" fillId="0" borderId="0" xfId="3" applyFont="1"/>
    <xf numFmtId="43" fontId="0" fillId="0" borderId="0" xfId="2" applyFont="1"/>
    <xf numFmtId="44" fontId="0" fillId="0" borderId="0" xfId="2" applyNumberFormat="1" applyFont="1"/>
    <xf numFmtId="44" fontId="0" fillId="0" borderId="3" xfId="3" applyNumberFormat="1" applyFont="1" applyBorder="1"/>
    <xf numFmtId="44" fontId="0" fillId="0" borderId="0" xfId="3" applyNumberFormat="1" applyFo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43" fontId="0" fillId="0" borderId="0" xfId="2" applyNumberFormat="1" applyFont="1"/>
    <xf numFmtId="0" fontId="0" fillId="0" borderId="3" xfId="0" applyBorder="1" applyAlignment="1">
      <alignment horizontal="center" wrapText="1"/>
    </xf>
    <xf numFmtId="0" fontId="1" fillId="0" borderId="0" xfId="0" applyFont="1"/>
    <xf numFmtId="43" fontId="0" fillId="0" borderId="12" xfId="2" applyNumberFormat="1" applyFont="1" applyBorder="1"/>
    <xf numFmtId="0" fontId="1" fillId="0" borderId="8" xfId="0" applyFont="1" applyBorder="1"/>
    <xf numFmtId="0" fontId="0" fillId="0" borderId="1" xfId="0" applyBorder="1" applyAlignment="1">
      <alignment horizontal="center"/>
    </xf>
    <xf numFmtId="49" fontId="1" fillId="0" borderId="0" xfId="0" quotePrefix="1" applyNumberFormat="1" applyFont="1"/>
    <xf numFmtId="17" fontId="0" fillId="0" borderId="0" xfId="0" quotePrefix="1" applyNumberFormat="1"/>
    <xf numFmtId="14" fontId="0" fillId="0" borderId="0" xfId="0" applyNumberFormat="1"/>
    <xf numFmtId="44" fontId="0" fillId="0" borderId="12" xfId="3" applyNumberFormat="1" applyFont="1" applyBorder="1"/>
    <xf numFmtId="15" fontId="0" fillId="0" borderId="0" xfId="0" quotePrefix="1" applyNumberFormat="1"/>
    <xf numFmtId="0" fontId="1" fillId="0" borderId="1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0" fillId="0" borderId="6" xfId="3" applyFont="1" applyBorder="1"/>
    <xf numFmtId="0" fontId="1" fillId="0" borderId="0" xfId="0" applyFont="1" applyAlignment="1">
      <alignment horizontal="right"/>
    </xf>
    <xf numFmtId="44" fontId="1" fillId="0" borderId="41" xfId="3" applyFont="1" applyBorder="1"/>
    <xf numFmtId="0" fontId="0" fillId="0" borderId="1" xfId="0" applyFont="1" applyBorder="1"/>
    <xf numFmtId="0" fontId="25" fillId="0" borderId="0" xfId="0" applyFont="1" applyBorder="1"/>
    <xf numFmtId="0" fontId="26" fillId="0" borderId="0" xfId="0" applyFont="1"/>
    <xf numFmtId="0" fontId="1" fillId="0" borderId="3" xfId="0" applyFont="1" applyBorder="1" applyAlignment="1">
      <alignment horizontal="center" wrapText="1"/>
    </xf>
    <xf numFmtId="44" fontId="0" fillId="0" borderId="12" xfId="3" applyFont="1" applyBorder="1"/>
    <xf numFmtId="43" fontId="0" fillId="0" borderId="0" xfId="2" applyFont="1" applyBorder="1"/>
    <xf numFmtId="169" fontId="0" fillId="0" borderId="0" xfId="2" applyNumberFormat="1" applyFont="1"/>
    <xf numFmtId="44" fontId="0" fillId="0" borderId="40" xfId="0" applyNumberFormat="1" applyBorder="1"/>
    <xf numFmtId="0" fontId="0" fillId="0" borderId="0" xfId="0" applyAlignment="1">
      <alignment horizontal="center"/>
    </xf>
    <xf numFmtId="0" fontId="27" fillId="0" borderId="0" xfId="0" applyFont="1"/>
  </cellXfs>
  <cellStyles count="7">
    <cellStyle name="Comma" xfId="2" builtinId="3"/>
    <cellStyle name="Comma 2" xfId="4"/>
    <cellStyle name="Currency" xfId="3" builtinId="4"/>
    <cellStyle name="Currency 2" xfId="6"/>
    <cellStyle name="Normal" xfId="0" builtinId="0"/>
    <cellStyle name="Normal 2" xfId="1"/>
    <cellStyle name="Outpu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17"/>
  <sheetViews>
    <sheetView zoomScaleNormal="100" workbookViewId="0">
      <selection activeCell="K17" sqref="K17"/>
    </sheetView>
  </sheetViews>
  <sheetFormatPr defaultColWidth="8.85546875" defaultRowHeight="15" x14ac:dyDescent="0.25"/>
  <sheetData>
    <row r="10" spans="1:5" s="7" customFormat="1" ht="46.5" x14ac:dyDescent="0.7">
      <c r="E10" s="6" t="s">
        <v>93</v>
      </c>
    </row>
    <row r="11" spans="1:5" s="7" customFormat="1" ht="46.5" x14ac:dyDescent="0.7">
      <c r="E11" s="6" t="s">
        <v>94</v>
      </c>
    </row>
    <row r="12" spans="1:5" s="7" customFormat="1" ht="46.5" x14ac:dyDescent="0.7">
      <c r="A12" s="9"/>
      <c r="E12" s="10" t="s">
        <v>95</v>
      </c>
    </row>
    <row r="17" spans="5:5" s="7" customFormat="1" ht="46.5" x14ac:dyDescent="0.7">
      <c r="E17" s="6" t="s">
        <v>291</v>
      </c>
    </row>
  </sheetData>
  <pageMargins left="0.7" right="0.7" top="0.75" bottom="0.75" header="0.3" footer="0.3"/>
  <pageSetup orientation="portrait" r:id="rId1"/>
  <headerFooter>
    <oddFooter>&amp;L&amp;F 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4" sqref="A4"/>
    </sheetView>
  </sheetViews>
  <sheetFormatPr defaultRowHeight="15" x14ac:dyDescent="0.25"/>
  <cols>
    <col min="1" max="1" width="8.42578125" style="11" customWidth="1"/>
    <col min="2" max="2" width="3.28515625" style="11" customWidth="1"/>
    <col min="3" max="5" width="9.140625" style="11"/>
    <col min="6" max="6" width="15.28515625" style="11" customWidth="1"/>
    <col min="7" max="7" width="13" style="11" customWidth="1"/>
    <col min="8" max="8" width="4.7109375" style="11" customWidth="1"/>
    <col min="9" max="9" width="13.7109375" style="11" customWidth="1"/>
    <col min="10" max="16384" width="9.140625" style="11"/>
  </cols>
  <sheetData>
    <row r="1" spans="1:9" x14ac:dyDescent="0.25">
      <c r="A1" s="207" t="s">
        <v>409</v>
      </c>
      <c r="B1" s="207"/>
    </row>
    <row r="2" spans="1:9" x14ac:dyDescent="0.25">
      <c r="A2" s="207" t="s">
        <v>408</v>
      </c>
      <c r="B2" s="207"/>
    </row>
    <row r="3" spans="1:9" x14ac:dyDescent="0.25">
      <c r="A3" s="211" t="s">
        <v>415</v>
      </c>
      <c r="B3" s="207"/>
    </row>
    <row r="6" spans="1:9" ht="30" x14ac:dyDescent="0.25">
      <c r="A6" s="11" t="s">
        <v>407</v>
      </c>
      <c r="G6" s="206" t="s">
        <v>406</v>
      </c>
      <c r="I6" s="206" t="s">
        <v>405</v>
      </c>
    </row>
    <row r="8" spans="1:9" x14ac:dyDescent="0.25">
      <c r="B8" s="11" t="s">
        <v>410</v>
      </c>
      <c r="G8" s="199">
        <v>178503.98</v>
      </c>
      <c r="H8" s="199"/>
      <c r="I8" s="199">
        <v>168567.61</v>
      </c>
    </row>
    <row r="10" spans="1:9" x14ac:dyDescent="0.25">
      <c r="B10" s="11" t="s">
        <v>403</v>
      </c>
    </row>
    <row r="11" spans="1:9" x14ac:dyDescent="0.25">
      <c r="C11" s="11" t="s">
        <v>402</v>
      </c>
      <c r="F11" s="205">
        <v>2007.63</v>
      </c>
      <c r="G11" s="205"/>
    </row>
    <row r="12" spans="1:9" x14ac:dyDescent="0.25">
      <c r="F12" s="208"/>
      <c r="G12" s="205">
        <f>SUM(F10:F11)</f>
        <v>2007.63</v>
      </c>
    </row>
    <row r="13" spans="1:9" x14ac:dyDescent="0.25">
      <c r="F13" s="205"/>
      <c r="G13" s="205"/>
    </row>
    <row r="15" spans="1:9" x14ac:dyDescent="0.25">
      <c r="B15" s="11" t="s">
        <v>401</v>
      </c>
    </row>
    <row r="16" spans="1:9" x14ac:dyDescent="0.25">
      <c r="C16" s="11" t="s">
        <v>400</v>
      </c>
    </row>
    <row r="17" spans="2:9" x14ac:dyDescent="0.25">
      <c r="E17" s="204" t="s">
        <v>399</v>
      </c>
      <c r="F17" s="203" t="s">
        <v>262</v>
      </c>
    </row>
    <row r="18" spans="2:9" x14ac:dyDescent="0.25">
      <c r="E18" s="15">
        <v>2019</v>
      </c>
      <c r="F18" s="202">
        <v>500</v>
      </c>
      <c r="G18" s="196"/>
    </row>
    <row r="19" spans="2:9" x14ac:dyDescent="0.25">
      <c r="E19" s="15">
        <v>2016</v>
      </c>
      <c r="F19" s="202">
        <v>1730</v>
      </c>
      <c r="G19" s="196"/>
    </row>
    <row r="20" spans="2:9" x14ac:dyDescent="0.25">
      <c r="E20" s="15">
        <v>2018</v>
      </c>
      <c r="F20" s="202">
        <v>522</v>
      </c>
      <c r="G20" s="196"/>
    </row>
    <row r="21" spans="2:9" x14ac:dyDescent="0.25">
      <c r="E21" s="15">
        <v>2014</v>
      </c>
      <c r="F21" s="202">
        <v>4725</v>
      </c>
      <c r="G21" s="196"/>
    </row>
    <row r="22" spans="2:9" x14ac:dyDescent="0.25">
      <c r="E22" s="15">
        <v>2015</v>
      </c>
      <c r="F22" s="202">
        <v>2250</v>
      </c>
      <c r="G22" s="196"/>
    </row>
    <row r="23" spans="2:9" x14ac:dyDescent="0.25">
      <c r="E23" s="15">
        <v>2017</v>
      </c>
      <c r="F23" s="201">
        <v>2232</v>
      </c>
      <c r="G23" s="196"/>
    </row>
    <row r="24" spans="2:9" x14ac:dyDescent="0.25">
      <c r="F24" s="196"/>
      <c r="G24" s="200">
        <f>-SUM(F18:F23)</f>
        <v>-11959</v>
      </c>
    </row>
    <row r="26" spans="2:9" x14ac:dyDescent="0.25">
      <c r="B26" s="11" t="s">
        <v>398</v>
      </c>
    </row>
    <row r="27" spans="2:9" x14ac:dyDescent="0.25">
      <c r="C27" s="11" t="s">
        <v>397</v>
      </c>
      <c r="I27" s="199">
        <v>-15</v>
      </c>
    </row>
    <row r="29" spans="2:9" ht="15.75" thickBot="1" x14ac:dyDescent="0.3">
      <c r="B29" s="11" t="s">
        <v>414</v>
      </c>
      <c r="G29" s="197">
        <f>SUM(G8:G28)</f>
        <v>168552.61000000002</v>
      </c>
      <c r="H29" s="198"/>
      <c r="I29" s="197">
        <f>SUM(I8:I28)</f>
        <v>168552.61</v>
      </c>
    </row>
    <row r="30" spans="2:9" ht="15.75" thickTop="1" x14ac:dyDescent="0.25">
      <c r="I30" s="196">
        <f>+I29-G29</f>
        <v>0</v>
      </c>
    </row>
  </sheetData>
  <pageMargins left="0.7" right="0.7" top="0.75" bottom="0.75" header="0.3" footer="0.3"/>
  <pageSetup orientation="portrait" r:id="rId1"/>
  <headerFooter>
    <oddFooter>&amp;L&amp;F;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16" sqref="E16"/>
    </sheetView>
  </sheetViews>
  <sheetFormatPr defaultRowHeight="15" x14ac:dyDescent="0.25"/>
  <cols>
    <col min="1" max="1" width="3.5703125" style="11" customWidth="1"/>
    <col min="2" max="2" width="3.28515625" style="11" customWidth="1"/>
    <col min="3" max="4" width="9.140625" style="11"/>
    <col min="5" max="5" width="10.7109375" style="11" bestFit="1" customWidth="1"/>
    <col min="6" max="6" width="15.28515625" style="11" customWidth="1"/>
    <col min="7" max="7" width="13" style="11" customWidth="1"/>
    <col min="8" max="8" width="4.7109375" style="11" customWidth="1"/>
    <col min="9" max="9" width="13.7109375" style="11" customWidth="1"/>
    <col min="10" max="16384" width="9.140625" style="11"/>
  </cols>
  <sheetData>
    <row r="1" spans="1:9" x14ac:dyDescent="0.25">
      <c r="A1" s="11" t="s">
        <v>409</v>
      </c>
    </row>
    <row r="2" spans="1:9" x14ac:dyDescent="0.25">
      <c r="A2" s="11" t="s">
        <v>408</v>
      </c>
    </row>
    <row r="3" spans="1:9" x14ac:dyDescent="0.25">
      <c r="A3" s="212" t="s">
        <v>417</v>
      </c>
    </row>
    <row r="6" spans="1:9" ht="30" x14ac:dyDescent="0.25">
      <c r="A6" s="11" t="s">
        <v>416</v>
      </c>
      <c r="G6" s="206" t="s">
        <v>406</v>
      </c>
      <c r="I6" s="206" t="s">
        <v>405</v>
      </c>
    </row>
    <row r="8" spans="1:9" x14ac:dyDescent="0.25">
      <c r="B8" s="11" t="s">
        <v>404</v>
      </c>
      <c r="E8" s="213">
        <v>42735</v>
      </c>
      <c r="G8" s="199">
        <v>3716.5</v>
      </c>
      <c r="H8" s="199"/>
      <c r="I8" s="199">
        <v>10</v>
      </c>
    </row>
    <row r="10" spans="1:9" x14ac:dyDescent="0.25">
      <c r="B10" s="11" t="s">
        <v>403</v>
      </c>
    </row>
    <row r="11" spans="1:9" x14ac:dyDescent="0.25">
      <c r="C11" s="11" t="s">
        <v>402</v>
      </c>
      <c r="F11" s="205"/>
      <c r="G11" s="205">
        <v>0</v>
      </c>
    </row>
    <row r="13" spans="1:9" x14ac:dyDescent="0.25">
      <c r="B13" s="11" t="s">
        <v>401</v>
      </c>
    </row>
    <row r="14" spans="1:9" x14ac:dyDescent="0.25">
      <c r="C14" s="11" t="s">
        <v>400</v>
      </c>
    </row>
    <row r="15" spans="1:9" x14ac:dyDescent="0.25">
      <c r="E15" s="204" t="s">
        <v>399</v>
      </c>
      <c r="F15" s="203" t="s">
        <v>262</v>
      </c>
    </row>
    <row r="16" spans="1:9" x14ac:dyDescent="0.25">
      <c r="E16" s="15">
        <v>1047</v>
      </c>
      <c r="F16" s="202">
        <v>3706.5</v>
      </c>
      <c r="G16" s="196"/>
    </row>
    <row r="17" spans="2:9" x14ac:dyDescent="0.25">
      <c r="E17" s="15"/>
      <c r="F17" s="214"/>
      <c r="G17" s="200">
        <f>-SUM(F15:F16)</f>
        <v>-3706.5</v>
      </c>
    </row>
    <row r="18" spans="2:9" x14ac:dyDescent="0.25">
      <c r="F18" s="196"/>
      <c r="G18" s="200"/>
    </row>
    <row r="20" spans="2:9" x14ac:dyDescent="0.25">
      <c r="B20" s="11" t="s">
        <v>398</v>
      </c>
    </row>
    <row r="21" spans="2:9" x14ac:dyDescent="0.25">
      <c r="I21" s="199"/>
    </row>
    <row r="23" spans="2:9" ht="15.75" thickBot="1" x14ac:dyDescent="0.3">
      <c r="B23" s="11" t="s">
        <v>414</v>
      </c>
      <c r="G23" s="197">
        <f>SUM(G8:G22)</f>
        <v>10</v>
      </c>
      <c r="H23" s="198"/>
      <c r="I23" s="197">
        <f>SUM(I8:I22)</f>
        <v>10</v>
      </c>
    </row>
    <row r="24" spans="2:9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6" sqref="D16"/>
    </sheetView>
  </sheetViews>
  <sheetFormatPr defaultRowHeight="15" x14ac:dyDescent="0.25"/>
  <cols>
    <col min="1" max="1" width="22.28515625" style="11" customWidth="1"/>
    <col min="2" max="2" width="2.5703125" style="11" customWidth="1"/>
    <col min="3" max="3" width="14.140625" style="11" customWidth="1"/>
    <col min="4" max="4" width="14.7109375" style="11" customWidth="1"/>
    <col min="5" max="5" width="13.5703125" style="11" customWidth="1"/>
    <col min="6" max="6" width="14" style="11" customWidth="1"/>
    <col min="7" max="7" width="12" style="11" customWidth="1"/>
    <col min="8" max="16384" width="9.140625" style="11"/>
  </cols>
  <sheetData>
    <row r="1" spans="1:7" x14ac:dyDescent="0.25">
      <c r="A1" s="11" t="s">
        <v>409</v>
      </c>
    </row>
    <row r="2" spans="1:7" x14ac:dyDescent="0.25">
      <c r="A2" s="11" t="s">
        <v>420</v>
      </c>
    </row>
    <row r="3" spans="1:7" x14ac:dyDescent="0.25">
      <c r="A3" s="215" t="s">
        <v>430</v>
      </c>
    </row>
    <row r="6" spans="1:7" x14ac:dyDescent="0.25">
      <c r="A6" s="11" t="s">
        <v>421</v>
      </c>
      <c r="C6" s="216" t="s">
        <v>422</v>
      </c>
      <c r="D6" s="217" t="s">
        <v>423</v>
      </c>
      <c r="E6" s="217" t="s">
        <v>424</v>
      </c>
      <c r="F6" s="217" t="s">
        <v>425</v>
      </c>
      <c r="G6" s="218" t="s">
        <v>426</v>
      </c>
    </row>
    <row r="7" spans="1:7" x14ac:dyDescent="0.25">
      <c r="A7" s="11" t="s">
        <v>132</v>
      </c>
      <c r="C7" s="219">
        <f>SUM(D7:G7)</f>
        <v>53400</v>
      </c>
      <c r="D7" s="161">
        <v>33400</v>
      </c>
      <c r="E7" s="161">
        <v>20000</v>
      </c>
      <c r="F7" s="161"/>
      <c r="G7" s="161"/>
    </row>
    <row r="8" spans="1:7" x14ac:dyDescent="0.25">
      <c r="A8" s="11" t="s">
        <v>133</v>
      </c>
      <c r="C8" s="219">
        <f>D8</f>
        <v>48000</v>
      </c>
      <c r="D8" s="161">
        <v>48000</v>
      </c>
      <c r="E8" s="161"/>
      <c r="F8" s="161"/>
      <c r="G8" s="161"/>
    </row>
    <row r="9" spans="1:7" x14ac:dyDescent="0.25">
      <c r="A9" s="11" t="s">
        <v>134</v>
      </c>
      <c r="C9" s="219">
        <f>SUM(D9:G9)</f>
        <v>33000</v>
      </c>
      <c r="D9" s="161">
        <v>33000</v>
      </c>
      <c r="E9" s="161"/>
      <c r="F9" s="161"/>
      <c r="G9" s="161"/>
    </row>
    <row r="10" spans="1:7" ht="15.75" thickBot="1" x14ac:dyDescent="0.3">
      <c r="A10" s="220" t="s">
        <v>99</v>
      </c>
      <c r="C10" s="221">
        <f>SUM(C7:C9)</f>
        <v>134400</v>
      </c>
      <c r="D10" s="197">
        <f>SUM(D7:D9)</f>
        <v>114400</v>
      </c>
      <c r="E10" s="197">
        <f>SUM(E7:E9)</f>
        <v>20000</v>
      </c>
      <c r="F10" s="197">
        <f>SUM(F7:F9)</f>
        <v>0</v>
      </c>
      <c r="G10" s="197">
        <f>SUM(G7:G9)</f>
        <v>0</v>
      </c>
    </row>
    <row r="11" spans="1:7" ht="15.75" thickTop="1" x14ac:dyDescent="0.25">
      <c r="C11" s="161"/>
      <c r="D11" s="161"/>
      <c r="E11" s="161"/>
      <c r="F11" s="161"/>
      <c r="G11" s="16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21" sqref="G21"/>
    </sheetView>
  </sheetViews>
  <sheetFormatPr defaultRowHeight="15" x14ac:dyDescent="0.25"/>
  <cols>
    <col min="1" max="1" width="22.28515625" style="11" customWidth="1"/>
    <col min="2" max="2" width="2.5703125" style="11" customWidth="1"/>
    <col min="3" max="3" width="14.140625" style="11" customWidth="1"/>
    <col min="4" max="4" width="14.7109375" style="11" customWidth="1"/>
    <col min="5" max="5" width="13.5703125" style="11" customWidth="1"/>
    <col min="6" max="16384" width="9.140625" style="11"/>
  </cols>
  <sheetData>
    <row r="1" spans="1:5" x14ac:dyDescent="0.25">
      <c r="A1" s="11" t="s">
        <v>409</v>
      </c>
    </row>
    <row r="2" spans="1:5" x14ac:dyDescent="0.25">
      <c r="A2" s="11" t="s">
        <v>460</v>
      </c>
    </row>
    <row r="3" spans="1:5" x14ac:dyDescent="0.25">
      <c r="A3" s="215" t="s">
        <v>430</v>
      </c>
    </row>
    <row r="6" spans="1:5" ht="30" x14ac:dyDescent="0.25">
      <c r="A6" s="224" t="s">
        <v>461</v>
      </c>
      <c r="C6" s="218" t="s">
        <v>462</v>
      </c>
      <c r="D6" s="225" t="s">
        <v>216</v>
      </c>
      <c r="E6" s="218" t="s">
        <v>463</v>
      </c>
    </row>
    <row r="7" spans="1:5" x14ac:dyDescent="0.25">
      <c r="A7" s="11" t="s">
        <v>205</v>
      </c>
      <c r="C7" s="226">
        <v>200000</v>
      </c>
      <c r="D7" s="226">
        <v>33000</v>
      </c>
      <c r="E7" s="226">
        <f>+C7-D7</f>
        <v>167000</v>
      </c>
    </row>
    <row r="8" spans="1:5" x14ac:dyDescent="0.25">
      <c r="A8" s="11" t="s">
        <v>224</v>
      </c>
      <c r="C8" s="227">
        <v>15500</v>
      </c>
      <c r="D8" s="227">
        <v>3500</v>
      </c>
      <c r="E8" s="227">
        <f t="shared" ref="E8:E10" si="0">+C8-D8</f>
        <v>12000</v>
      </c>
    </row>
    <row r="9" spans="1:5" x14ac:dyDescent="0.25">
      <c r="A9" s="11" t="s">
        <v>227</v>
      </c>
      <c r="C9" s="227">
        <v>50000</v>
      </c>
      <c r="D9" s="227">
        <v>1125</v>
      </c>
      <c r="E9" s="227">
        <f t="shared" si="0"/>
        <v>48875</v>
      </c>
    </row>
    <row r="10" spans="1:5" x14ac:dyDescent="0.25">
      <c r="A10" s="11" t="s">
        <v>229</v>
      </c>
      <c r="C10" s="227">
        <v>11000</v>
      </c>
      <c r="D10" s="227">
        <v>225</v>
      </c>
      <c r="E10" s="227">
        <f t="shared" si="0"/>
        <v>10775</v>
      </c>
    </row>
    <row r="11" spans="1:5" ht="15.75" thickBot="1" x14ac:dyDescent="0.3">
      <c r="A11" s="220" t="s">
        <v>99</v>
      </c>
      <c r="C11" s="197">
        <f>SUM(C7:C10)</f>
        <v>276500</v>
      </c>
      <c r="D11" s="197">
        <f>SUM(D7:D10)</f>
        <v>37850</v>
      </c>
      <c r="E11" s="197">
        <f>SUM(E7:E10)</f>
        <v>238650</v>
      </c>
    </row>
    <row r="12" spans="1:5" ht="15.75" thickTop="1" x14ac:dyDescent="0.25">
      <c r="C12" s="228"/>
      <c r="D12" s="161"/>
      <c r="E12" s="161"/>
    </row>
    <row r="15" spans="1:5" x14ac:dyDescent="0.25">
      <c r="A15" s="11" t="s">
        <v>464</v>
      </c>
      <c r="E15" s="196">
        <f>+C11</f>
        <v>276500</v>
      </c>
    </row>
    <row r="16" spans="1:5" x14ac:dyDescent="0.25">
      <c r="A16" s="11" t="s">
        <v>465</v>
      </c>
      <c r="E16" s="196">
        <v>37850</v>
      </c>
    </row>
    <row r="17" spans="1:5" x14ac:dyDescent="0.25">
      <c r="A17" s="11" t="s">
        <v>466</v>
      </c>
    </row>
    <row r="19" spans="1:5" x14ac:dyDescent="0.25">
      <c r="A19" s="11" t="s">
        <v>467</v>
      </c>
      <c r="E19" s="196">
        <f>+D11</f>
        <v>37850</v>
      </c>
    </row>
    <row r="20" spans="1:5" x14ac:dyDescent="0.25">
      <c r="A20" s="11" t="s">
        <v>468</v>
      </c>
      <c r="E20" s="196">
        <v>15500</v>
      </c>
    </row>
    <row r="21" spans="1:5" ht="15.75" thickBot="1" x14ac:dyDescent="0.3">
      <c r="A21" s="11" t="s">
        <v>469</v>
      </c>
      <c r="E21" s="229">
        <f>+E19-E20</f>
        <v>22350</v>
      </c>
    </row>
    <row r="22" spans="1:5" ht="15.75" thickTop="1" x14ac:dyDescent="0.25">
      <c r="D22" s="230" t="s">
        <v>470</v>
      </c>
      <c r="E22" s="230"/>
    </row>
  </sheetData>
  <mergeCells count="1">
    <mergeCell ref="D22:E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9" sqref="E9"/>
    </sheetView>
  </sheetViews>
  <sheetFormatPr defaultRowHeight="15" x14ac:dyDescent="0.25"/>
  <cols>
    <col min="1" max="1" width="28.5703125" style="11" customWidth="1"/>
    <col min="2" max="2" width="2.5703125" style="11" customWidth="1"/>
    <col min="3" max="3" width="14.140625" style="11" customWidth="1"/>
    <col min="4" max="4" width="14.7109375" style="11" customWidth="1"/>
    <col min="5" max="5" width="13.5703125" style="11" customWidth="1"/>
    <col min="6" max="6" width="14" style="11" customWidth="1"/>
    <col min="7" max="7" width="12" style="11" customWidth="1"/>
    <col min="8" max="16384" width="9.140625" style="11"/>
  </cols>
  <sheetData>
    <row r="1" spans="1:7" x14ac:dyDescent="0.25">
      <c r="A1" s="11" t="s">
        <v>409</v>
      </c>
    </row>
    <row r="2" spans="1:7" x14ac:dyDescent="0.25">
      <c r="A2" s="11" t="s">
        <v>475</v>
      </c>
    </row>
    <row r="3" spans="1:7" x14ac:dyDescent="0.25">
      <c r="A3" s="215" t="s">
        <v>430</v>
      </c>
    </row>
    <row r="6" spans="1:7" x14ac:dyDescent="0.25">
      <c r="A6" s="231" t="s">
        <v>197</v>
      </c>
      <c r="C6" s="216" t="s">
        <v>422</v>
      </c>
      <c r="D6" s="217" t="s">
        <v>423</v>
      </c>
      <c r="E6" s="217" t="s">
        <v>424</v>
      </c>
      <c r="F6" s="217" t="s">
        <v>425</v>
      </c>
      <c r="G6" s="218" t="s">
        <v>426</v>
      </c>
    </row>
    <row r="7" spans="1:7" x14ac:dyDescent="0.25">
      <c r="A7" s="11" t="s">
        <v>341</v>
      </c>
      <c r="C7" s="219">
        <v>4500</v>
      </c>
      <c r="D7" s="161">
        <v>4500</v>
      </c>
      <c r="E7" s="161"/>
      <c r="F7" s="161"/>
      <c r="G7" s="161"/>
    </row>
    <row r="8" spans="1:7" x14ac:dyDescent="0.25">
      <c r="A8" s="11" t="s">
        <v>342</v>
      </c>
      <c r="C8" s="219">
        <v>6700</v>
      </c>
      <c r="D8" s="161">
        <v>6700</v>
      </c>
      <c r="E8" s="161"/>
      <c r="F8" s="161"/>
      <c r="G8" s="161"/>
    </row>
    <row r="9" spans="1:7" x14ac:dyDescent="0.25">
      <c r="A9" s="11" t="s">
        <v>476</v>
      </c>
      <c r="C9" s="219">
        <v>20000</v>
      </c>
      <c r="D9" s="161">
        <v>20000</v>
      </c>
      <c r="E9" s="161"/>
      <c r="F9" s="161"/>
      <c r="G9" s="161"/>
    </row>
    <row r="10" spans="1:7" x14ac:dyDescent="0.25">
      <c r="A10" s="11" t="s">
        <v>162</v>
      </c>
      <c r="C10" s="219">
        <v>550</v>
      </c>
      <c r="D10" s="161">
        <v>550</v>
      </c>
      <c r="E10" s="161"/>
      <c r="F10" s="161"/>
      <c r="G10" s="161"/>
    </row>
    <row r="11" spans="1:7" x14ac:dyDescent="0.25">
      <c r="A11" s="11" t="s">
        <v>339</v>
      </c>
      <c r="C11" s="219">
        <v>1300</v>
      </c>
      <c r="D11" s="161">
        <v>1300</v>
      </c>
      <c r="E11" s="161"/>
      <c r="F11" s="161"/>
      <c r="G11" s="161"/>
    </row>
    <row r="12" spans="1:7" x14ac:dyDescent="0.25">
      <c r="A12" s="11" t="s">
        <v>340</v>
      </c>
      <c r="C12" s="219">
        <v>530</v>
      </c>
      <c r="D12" s="161">
        <v>530</v>
      </c>
      <c r="E12" s="161"/>
      <c r="F12" s="161"/>
      <c r="G12" s="161"/>
    </row>
    <row r="13" spans="1:7" x14ac:dyDescent="0.25">
      <c r="A13" s="11" t="s">
        <v>336</v>
      </c>
      <c r="C13" s="219">
        <v>11000</v>
      </c>
      <c r="D13" s="161">
        <v>11000</v>
      </c>
      <c r="E13" s="161"/>
      <c r="F13" s="161"/>
      <c r="G13" s="161"/>
    </row>
    <row r="14" spans="1:7" ht="15.75" thickBot="1" x14ac:dyDescent="0.3">
      <c r="A14" s="220" t="s">
        <v>99</v>
      </c>
      <c r="C14" s="221">
        <f>SUM(C7:C13)</f>
        <v>44580</v>
      </c>
      <c r="D14" s="197">
        <f>SUM(D7:D13)</f>
        <v>44580</v>
      </c>
      <c r="E14" s="197">
        <f>SUM(E7:E10)</f>
        <v>0</v>
      </c>
      <c r="F14" s="197">
        <f>SUM(F7:F10)</f>
        <v>0</v>
      </c>
      <c r="G14" s="197">
        <f>SUM(G7:G10)</f>
        <v>0</v>
      </c>
    </row>
    <row r="15" spans="1:7" ht="15.75" thickTop="1" x14ac:dyDescent="0.25">
      <c r="C15" s="161"/>
      <c r="D15" s="161"/>
      <c r="E15" s="161"/>
      <c r="F15" s="161"/>
      <c r="G15" s="16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sqref="A1:C1"/>
    </sheetView>
  </sheetViews>
  <sheetFormatPr defaultRowHeight="15" x14ac:dyDescent="0.25"/>
  <cols>
    <col min="1" max="1" width="48.85546875" style="11" customWidth="1"/>
    <col min="2" max="3" width="13.5703125" style="11" customWidth="1"/>
    <col min="4" max="5" width="9.140625" style="11"/>
    <col min="6" max="6" width="9.7109375" style="11" customWidth="1"/>
    <col min="7" max="16384" width="9.140625" style="11"/>
  </cols>
  <sheetData>
    <row r="1" spans="1:7" ht="15.75" x14ac:dyDescent="0.25">
      <c r="A1" s="168" t="s">
        <v>488</v>
      </c>
      <c r="B1" s="168"/>
      <c r="C1" s="168"/>
      <c r="D1" s="137"/>
    </row>
    <row r="2" spans="1:7" x14ac:dyDescent="0.25">
      <c r="A2" s="169" t="s">
        <v>293</v>
      </c>
      <c r="B2" s="169"/>
      <c r="C2" s="169"/>
      <c r="D2" s="137"/>
    </row>
    <row r="3" spans="1:7" x14ac:dyDescent="0.25">
      <c r="A3" s="169" t="s">
        <v>294</v>
      </c>
      <c r="B3" s="169"/>
      <c r="C3" s="169"/>
      <c r="D3" s="137"/>
    </row>
    <row r="5" spans="1:7" x14ac:dyDescent="0.25">
      <c r="A5" s="141" t="s">
        <v>197</v>
      </c>
      <c r="B5" s="141" t="s">
        <v>198</v>
      </c>
      <c r="C5" s="141" t="s">
        <v>199</v>
      </c>
      <c r="D5" s="139"/>
    </row>
    <row r="7" spans="1:7" x14ac:dyDescent="0.25">
      <c r="A7" s="140" t="s">
        <v>201</v>
      </c>
      <c r="B7" s="157"/>
      <c r="C7" s="157"/>
      <c r="D7" s="157"/>
    </row>
    <row r="8" spans="1:7" x14ac:dyDescent="0.25">
      <c r="A8" s="13" t="s">
        <v>191</v>
      </c>
      <c r="B8" s="158">
        <v>168552.61</v>
      </c>
      <c r="C8" s="159"/>
      <c r="D8" s="160"/>
      <c r="F8" s="145"/>
    </row>
    <row r="9" spans="1:7" x14ac:dyDescent="0.25">
      <c r="A9" s="13" t="s">
        <v>273</v>
      </c>
      <c r="B9" s="158">
        <v>10</v>
      </c>
      <c r="C9" s="158"/>
      <c r="D9" s="160"/>
      <c r="F9" s="145"/>
    </row>
    <row r="10" spans="1:7" x14ac:dyDescent="0.25">
      <c r="A10" s="13" t="s">
        <v>184</v>
      </c>
      <c r="B10" s="158">
        <v>134400</v>
      </c>
      <c r="C10" s="159"/>
      <c r="D10" s="160"/>
      <c r="F10" s="145"/>
    </row>
    <row r="11" spans="1:7" x14ac:dyDescent="0.25">
      <c r="A11" s="13" t="s">
        <v>178</v>
      </c>
      <c r="B11" s="159"/>
      <c r="C11" s="159">
        <v>2688</v>
      </c>
      <c r="D11" s="160"/>
      <c r="G11" s="145"/>
    </row>
    <row r="12" spans="1:7" x14ac:dyDescent="0.25">
      <c r="A12" s="13" t="s">
        <v>233</v>
      </c>
      <c r="B12" s="159">
        <v>0</v>
      </c>
      <c r="C12" s="159"/>
      <c r="D12" s="160"/>
    </row>
    <row r="13" spans="1:7" x14ac:dyDescent="0.25">
      <c r="A13" s="13" t="s">
        <v>176</v>
      </c>
      <c r="B13" s="158">
        <v>66219.039999999994</v>
      </c>
      <c r="C13" s="159"/>
      <c r="D13" s="160"/>
      <c r="F13" s="145"/>
    </row>
    <row r="14" spans="1:7" x14ac:dyDescent="0.25">
      <c r="A14" s="13" t="s">
        <v>174</v>
      </c>
      <c r="B14" s="158">
        <v>82500</v>
      </c>
      <c r="C14" s="159"/>
      <c r="D14" s="160"/>
      <c r="F14" s="145"/>
    </row>
    <row r="15" spans="1:7" x14ac:dyDescent="0.25">
      <c r="A15" s="13" t="s">
        <v>172</v>
      </c>
      <c r="B15" s="158">
        <v>10021</v>
      </c>
      <c r="C15" s="158"/>
      <c r="D15" s="160"/>
      <c r="F15" s="145"/>
    </row>
    <row r="16" spans="1:7" x14ac:dyDescent="0.25">
      <c r="A16" s="13" t="s">
        <v>170</v>
      </c>
      <c r="B16" s="158">
        <v>276500</v>
      </c>
      <c r="C16" s="158"/>
      <c r="D16" s="160"/>
      <c r="F16" s="145"/>
    </row>
    <row r="17" spans="1:7" x14ac:dyDescent="0.25">
      <c r="A17" s="13" t="s">
        <v>274</v>
      </c>
      <c r="B17" s="159"/>
      <c r="C17" s="158">
        <v>37850</v>
      </c>
      <c r="D17" s="160"/>
      <c r="G17" s="145"/>
    </row>
    <row r="18" spans="1:7" x14ac:dyDescent="0.25">
      <c r="B18" s="161"/>
      <c r="C18" s="161"/>
      <c r="D18" s="161"/>
    </row>
    <row r="19" spans="1:7" x14ac:dyDescent="0.25">
      <c r="A19" s="140" t="s">
        <v>202</v>
      </c>
      <c r="B19" s="157"/>
      <c r="C19" s="157"/>
      <c r="D19" s="157"/>
    </row>
    <row r="20" spans="1:7" x14ac:dyDescent="0.25">
      <c r="A20" s="13" t="s">
        <v>168</v>
      </c>
      <c r="B20" s="158"/>
      <c r="C20" s="158">
        <v>44580</v>
      </c>
      <c r="D20" s="160"/>
    </row>
    <row r="21" spans="1:7" s="137" customFormat="1" ht="12.75" customHeight="1" x14ac:dyDescent="0.25">
      <c r="A21" s="13" t="s">
        <v>234</v>
      </c>
      <c r="B21" s="14"/>
      <c r="C21" s="14">
        <v>400</v>
      </c>
      <c r="D21" s="160"/>
    </row>
    <row r="22" spans="1:7" x14ac:dyDescent="0.25">
      <c r="A22" s="156" t="s">
        <v>275</v>
      </c>
      <c r="B22" s="158"/>
      <c r="C22" s="158">
        <v>41012.22</v>
      </c>
      <c r="D22" s="160"/>
    </row>
    <row r="23" spans="1:7" x14ac:dyDescent="0.25">
      <c r="A23" s="156" t="s">
        <v>316</v>
      </c>
      <c r="B23" s="158"/>
      <c r="C23" s="158">
        <v>53322.59</v>
      </c>
      <c r="D23" s="160"/>
    </row>
    <row r="24" spans="1:7" x14ac:dyDescent="0.25">
      <c r="A24" s="156" t="s">
        <v>151</v>
      </c>
      <c r="B24" s="158"/>
      <c r="C24" s="158">
        <v>60000</v>
      </c>
      <c r="D24" s="160"/>
    </row>
    <row r="25" spans="1:7" x14ac:dyDescent="0.25">
      <c r="B25" s="161"/>
      <c r="C25" s="161"/>
      <c r="D25" s="161"/>
    </row>
    <row r="26" spans="1:7" x14ac:dyDescent="0.25">
      <c r="A26" s="140" t="s">
        <v>22</v>
      </c>
      <c r="B26" s="157"/>
      <c r="C26" s="157"/>
      <c r="D26" s="157"/>
    </row>
    <row r="27" spans="1:7" x14ac:dyDescent="0.25">
      <c r="A27" s="13" t="s">
        <v>149</v>
      </c>
      <c r="B27" s="158"/>
      <c r="C27" s="158">
        <v>5000</v>
      </c>
      <c r="D27" s="160"/>
    </row>
    <row r="28" spans="1:7" x14ac:dyDescent="0.25">
      <c r="A28" s="13" t="s">
        <v>147</v>
      </c>
      <c r="B28" s="158"/>
      <c r="C28" s="158">
        <v>495000</v>
      </c>
      <c r="D28" s="160"/>
    </row>
    <row r="29" spans="1:7" x14ac:dyDescent="0.25">
      <c r="A29" s="13" t="s">
        <v>146</v>
      </c>
      <c r="B29" s="158"/>
      <c r="C29" s="158">
        <v>109677.73</v>
      </c>
      <c r="D29" s="160"/>
    </row>
    <row r="30" spans="1:7" x14ac:dyDescent="0.25">
      <c r="A30" s="146"/>
      <c r="B30" s="162"/>
      <c r="C30" s="162"/>
      <c r="D30" s="160"/>
    </row>
    <row r="31" spans="1:7" x14ac:dyDescent="0.25">
      <c r="A31" s="140" t="s">
        <v>21</v>
      </c>
      <c r="B31" s="157"/>
      <c r="C31" s="157"/>
      <c r="D31" s="157"/>
    </row>
    <row r="32" spans="1:7" x14ac:dyDescent="0.25">
      <c r="A32" s="13" t="s">
        <v>140</v>
      </c>
      <c r="B32" s="158"/>
      <c r="C32" s="158">
        <v>563400</v>
      </c>
      <c r="D32" s="160"/>
    </row>
    <row r="33" spans="1:4" s="137" customFormat="1" ht="12.75" customHeight="1" x14ac:dyDescent="0.25">
      <c r="A33" s="13" t="s">
        <v>238</v>
      </c>
      <c r="B33" s="14"/>
      <c r="C33" s="14">
        <v>226.67</v>
      </c>
      <c r="D33" s="160"/>
    </row>
    <row r="34" spans="1:4" s="137" customFormat="1" ht="12.75" customHeight="1" x14ac:dyDescent="0.25">
      <c r="A34" s="146"/>
      <c r="B34" s="163"/>
      <c r="C34" s="163"/>
      <c r="D34" s="160"/>
    </row>
    <row r="35" spans="1:4" s="137" customFormat="1" ht="12.75" customHeight="1" x14ac:dyDescent="0.25">
      <c r="A35" s="140" t="s">
        <v>200</v>
      </c>
      <c r="B35" s="157"/>
      <c r="C35" s="163"/>
      <c r="D35" s="160"/>
    </row>
    <row r="36" spans="1:4" x14ac:dyDescent="0.25">
      <c r="A36" s="156" t="s">
        <v>135</v>
      </c>
      <c r="B36" s="158">
        <v>337500</v>
      </c>
      <c r="C36" s="14"/>
      <c r="D36" s="157"/>
    </row>
    <row r="37" spans="1:4" x14ac:dyDescent="0.25">
      <c r="A37" s="13" t="s">
        <v>235</v>
      </c>
      <c r="B37" s="159">
        <v>2000</v>
      </c>
      <c r="C37" s="158"/>
      <c r="D37" s="160"/>
    </row>
    <row r="38" spans="1:4" x14ac:dyDescent="0.25">
      <c r="A38" s="156" t="s">
        <v>365</v>
      </c>
      <c r="B38" s="158">
        <v>6975</v>
      </c>
      <c r="C38" s="158"/>
      <c r="D38" s="160"/>
    </row>
    <row r="39" spans="1:4" x14ac:dyDescent="0.25">
      <c r="A39" s="156" t="s">
        <v>129</v>
      </c>
      <c r="B39" s="158">
        <v>20000</v>
      </c>
      <c r="C39" s="158"/>
      <c r="D39" s="160"/>
    </row>
    <row r="40" spans="1:4" x14ac:dyDescent="0.25">
      <c r="A40" s="156" t="s">
        <v>125</v>
      </c>
      <c r="B40" s="158">
        <v>4500</v>
      </c>
      <c r="C40" s="158"/>
      <c r="D40" s="160"/>
    </row>
    <row r="41" spans="1:4" x14ac:dyDescent="0.25">
      <c r="A41" s="13" t="s">
        <v>236</v>
      </c>
      <c r="B41" s="14">
        <v>1788</v>
      </c>
      <c r="C41" s="158"/>
      <c r="D41" s="160"/>
    </row>
    <row r="42" spans="1:4" x14ac:dyDescent="0.25">
      <c r="A42" s="156" t="s">
        <v>269</v>
      </c>
      <c r="B42" s="158">
        <v>180</v>
      </c>
      <c r="C42" s="158"/>
      <c r="D42" s="160"/>
    </row>
    <row r="43" spans="1:4" x14ac:dyDescent="0.25">
      <c r="A43" s="156" t="s">
        <v>122</v>
      </c>
      <c r="B43" s="158">
        <v>22350</v>
      </c>
      <c r="C43" s="158"/>
      <c r="D43" s="160"/>
    </row>
    <row r="44" spans="1:4" x14ac:dyDescent="0.25">
      <c r="A44" s="156" t="s">
        <v>120</v>
      </c>
      <c r="B44" s="158">
        <v>550</v>
      </c>
      <c r="C44" s="158"/>
      <c r="D44" s="160"/>
    </row>
    <row r="45" spans="1:4" x14ac:dyDescent="0.25">
      <c r="A45" s="156" t="s">
        <v>117</v>
      </c>
      <c r="B45" s="158">
        <v>1500</v>
      </c>
      <c r="C45" s="158"/>
      <c r="D45" s="160"/>
    </row>
    <row r="46" spans="1:4" x14ac:dyDescent="0.25">
      <c r="A46" s="156" t="s">
        <v>237</v>
      </c>
      <c r="B46" s="158">
        <v>460</v>
      </c>
      <c r="C46" s="158"/>
      <c r="D46" s="160"/>
    </row>
    <row r="47" spans="1:4" x14ac:dyDescent="0.25">
      <c r="A47" s="156" t="s">
        <v>115</v>
      </c>
      <c r="B47" s="158">
        <v>6700</v>
      </c>
      <c r="C47" s="158"/>
      <c r="D47" s="160"/>
    </row>
    <row r="48" spans="1:4" s="137" customFormat="1" ht="12.75" customHeight="1" x14ac:dyDescent="0.25">
      <c r="A48" s="156" t="s">
        <v>386</v>
      </c>
      <c r="B48" s="158">
        <v>451</v>
      </c>
      <c r="C48" s="158"/>
      <c r="D48" s="157"/>
    </row>
    <row r="49" spans="1:4" x14ac:dyDescent="0.25">
      <c r="A49" s="156" t="s">
        <v>112</v>
      </c>
      <c r="B49" s="158">
        <v>24750</v>
      </c>
      <c r="C49" s="158"/>
      <c r="D49" s="160"/>
    </row>
    <row r="50" spans="1:4" x14ac:dyDescent="0.25">
      <c r="A50" s="156" t="s">
        <v>110</v>
      </c>
      <c r="B50" s="158">
        <v>1300</v>
      </c>
      <c r="C50" s="158"/>
      <c r="D50" s="160"/>
    </row>
    <row r="51" spans="1:4" x14ac:dyDescent="0.25">
      <c r="A51" s="156" t="s">
        <v>270</v>
      </c>
      <c r="B51" s="158">
        <v>216000</v>
      </c>
      <c r="C51" s="158"/>
      <c r="D51" s="160"/>
    </row>
    <row r="52" spans="1:4" x14ac:dyDescent="0.25">
      <c r="A52" s="156" t="s">
        <v>107</v>
      </c>
      <c r="B52" s="158">
        <v>5830</v>
      </c>
      <c r="C52" s="158"/>
      <c r="D52" s="160"/>
    </row>
    <row r="53" spans="1:4" x14ac:dyDescent="0.25">
      <c r="A53" s="156" t="s">
        <v>271</v>
      </c>
      <c r="B53" s="158">
        <v>168</v>
      </c>
      <c r="C53" s="158"/>
      <c r="D53" s="160"/>
    </row>
    <row r="54" spans="1:4" x14ac:dyDescent="0.25">
      <c r="A54" s="156" t="s">
        <v>314</v>
      </c>
      <c r="B54" s="158">
        <v>13392</v>
      </c>
      <c r="C54" s="158"/>
      <c r="D54" s="160"/>
    </row>
    <row r="55" spans="1:4" x14ac:dyDescent="0.25">
      <c r="A55" s="156" t="s">
        <v>315</v>
      </c>
      <c r="B55" s="158">
        <v>3132</v>
      </c>
      <c r="C55" s="158"/>
      <c r="D55" s="160"/>
    </row>
    <row r="56" spans="1:4" x14ac:dyDescent="0.25">
      <c r="A56" s="156" t="s">
        <v>272</v>
      </c>
      <c r="B56" s="158">
        <v>972</v>
      </c>
      <c r="C56" s="158"/>
      <c r="D56" s="160"/>
    </row>
    <row r="57" spans="1:4" x14ac:dyDescent="0.25">
      <c r="A57" s="156" t="s">
        <v>103</v>
      </c>
      <c r="B57" s="158">
        <v>4456.5600000000004</v>
      </c>
      <c r="C57" s="158"/>
      <c r="D57" s="160"/>
    </row>
    <row r="58" spans="1:4" x14ac:dyDescent="0.25">
      <c r="B58" s="161"/>
      <c r="C58" s="161"/>
      <c r="D58" s="161"/>
    </row>
    <row r="59" spans="1:4" ht="15.75" thickBot="1" x14ac:dyDescent="0.3">
      <c r="A59" s="142" t="s">
        <v>99</v>
      </c>
      <c r="B59" s="164">
        <f>SUM(B8:B58)</f>
        <v>1413157.21</v>
      </c>
      <c r="C59" s="164">
        <f>SUM(C8:C58)</f>
        <v>1413157.21</v>
      </c>
      <c r="D59" s="160"/>
    </row>
    <row r="60" spans="1:4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8" workbookViewId="0">
      <selection activeCell="B67" sqref="B67"/>
    </sheetView>
  </sheetViews>
  <sheetFormatPr defaultRowHeight="15" x14ac:dyDescent="0.25"/>
  <cols>
    <col min="1" max="1" width="9.140625" style="15"/>
    <col min="2" max="2" width="41.5703125" bestFit="1" customWidth="1"/>
    <col min="3" max="3" width="21.85546875" bestFit="1" customWidth="1"/>
    <col min="4" max="4" width="20.7109375" hidden="1" customWidth="1"/>
    <col min="5" max="5" width="255.7109375" hidden="1" customWidth="1"/>
    <col min="6" max="8" width="9.140625" hidden="1" customWidth="1"/>
    <col min="9" max="9" width="7.85546875" hidden="1" customWidth="1"/>
  </cols>
  <sheetData>
    <row r="1" spans="1:9" x14ac:dyDescent="0.25">
      <c r="A1" s="5" t="s">
        <v>292</v>
      </c>
    </row>
    <row r="2" spans="1:9" x14ac:dyDescent="0.25">
      <c r="A2" s="5" t="s">
        <v>92</v>
      </c>
    </row>
    <row r="4" spans="1:9" x14ac:dyDescent="0.25">
      <c r="A4" s="4" t="s">
        <v>91</v>
      </c>
      <c r="B4" s="4" t="s">
        <v>90</v>
      </c>
      <c r="C4" s="4" t="s">
        <v>89</v>
      </c>
      <c r="D4" s="30" t="s">
        <v>88</v>
      </c>
      <c r="E4" s="4" t="s">
        <v>87</v>
      </c>
      <c r="F4" t="s">
        <v>86</v>
      </c>
      <c r="G4" t="s">
        <v>85</v>
      </c>
      <c r="H4" t="s">
        <v>84</v>
      </c>
      <c r="I4" t="s">
        <v>83</v>
      </c>
    </row>
    <row r="5" spans="1:9" x14ac:dyDescent="0.25">
      <c r="A5" s="4">
        <v>1100</v>
      </c>
      <c r="B5" s="4" t="s">
        <v>296</v>
      </c>
      <c r="C5" s="4" t="s">
        <v>297</v>
      </c>
      <c r="D5" s="30" t="s">
        <v>24</v>
      </c>
      <c r="E5" s="4"/>
      <c r="F5" s="11" t="s">
        <v>23</v>
      </c>
      <c r="G5" s="11" t="s">
        <v>23</v>
      </c>
      <c r="H5" s="11" t="s">
        <v>23</v>
      </c>
      <c r="I5" s="11"/>
    </row>
    <row r="6" spans="1:9" x14ac:dyDescent="0.25">
      <c r="A6" s="4">
        <v>1110</v>
      </c>
      <c r="B6" s="4" t="s">
        <v>298</v>
      </c>
      <c r="C6" s="4" t="s">
        <v>297</v>
      </c>
      <c r="D6" s="30" t="s">
        <v>24</v>
      </c>
      <c r="E6" s="4"/>
      <c r="F6" s="11" t="s">
        <v>23</v>
      </c>
      <c r="G6" s="11" t="s">
        <v>23</v>
      </c>
      <c r="H6" s="11" t="s">
        <v>23</v>
      </c>
      <c r="I6" s="11"/>
    </row>
    <row r="7" spans="1:9" x14ac:dyDescent="0.25">
      <c r="A7" s="4">
        <v>1200</v>
      </c>
      <c r="B7" s="4" t="s">
        <v>6</v>
      </c>
      <c r="C7" s="4" t="s">
        <v>6</v>
      </c>
      <c r="D7" s="30" t="s">
        <v>24</v>
      </c>
      <c r="E7" s="4" t="s">
        <v>82</v>
      </c>
      <c r="F7" s="11" t="s">
        <v>23</v>
      </c>
      <c r="G7" s="11" t="s">
        <v>23</v>
      </c>
      <c r="H7" s="11" t="s">
        <v>23</v>
      </c>
      <c r="I7" s="11"/>
    </row>
    <row r="8" spans="1:9" x14ac:dyDescent="0.25">
      <c r="A8" s="4">
        <v>1205</v>
      </c>
      <c r="B8" s="4" t="s">
        <v>7</v>
      </c>
      <c r="C8" s="4" t="s">
        <v>78</v>
      </c>
      <c r="D8" s="30" t="s">
        <v>24</v>
      </c>
      <c r="E8" s="4" t="s">
        <v>7</v>
      </c>
      <c r="F8" s="11" t="s">
        <v>23</v>
      </c>
      <c r="G8" s="11" t="s">
        <v>23</v>
      </c>
      <c r="H8" s="11" t="s">
        <v>23</v>
      </c>
      <c r="I8" s="11"/>
    </row>
    <row r="9" spans="1:9" x14ac:dyDescent="0.25">
      <c r="A9" s="4">
        <v>1230</v>
      </c>
      <c r="B9" s="4" t="s">
        <v>81</v>
      </c>
      <c r="C9" s="4" t="s">
        <v>78</v>
      </c>
      <c r="D9" s="30" t="s">
        <v>24</v>
      </c>
      <c r="E9" s="4" t="s">
        <v>81</v>
      </c>
      <c r="F9" s="11" t="s">
        <v>23</v>
      </c>
      <c r="G9" s="11" t="s">
        <v>23</v>
      </c>
      <c r="H9" s="11" t="s">
        <v>23</v>
      </c>
      <c r="I9" s="11"/>
    </row>
    <row r="10" spans="1:9" x14ac:dyDescent="0.25">
      <c r="A10" s="4">
        <v>1240</v>
      </c>
      <c r="B10" s="4" t="s">
        <v>80</v>
      </c>
      <c r="C10" s="4" t="s">
        <v>78</v>
      </c>
      <c r="D10" s="30" t="s">
        <v>24</v>
      </c>
      <c r="E10" s="4" t="s">
        <v>80</v>
      </c>
      <c r="F10" s="11" t="s">
        <v>23</v>
      </c>
      <c r="G10" s="11" t="s">
        <v>23</v>
      </c>
      <c r="H10" s="11" t="s">
        <v>23</v>
      </c>
      <c r="I10" s="11"/>
    </row>
    <row r="11" spans="1:9" x14ac:dyDescent="0.25">
      <c r="A11" s="4">
        <v>1300</v>
      </c>
      <c r="B11" s="4" t="s">
        <v>8</v>
      </c>
      <c r="C11" s="4" t="s">
        <v>8</v>
      </c>
      <c r="D11" s="30" t="s">
        <v>24</v>
      </c>
      <c r="E11" s="4" t="s">
        <v>8</v>
      </c>
      <c r="F11" s="11" t="s">
        <v>23</v>
      </c>
      <c r="G11" s="11" t="s">
        <v>23</v>
      </c>
      <c r="H11" s="11" t="s">
        <v>23</v>
      </c>
      <c r="I11" s="11"/>
    </row>
    <row r="12" spans="1:9" x14ac:dyDescent="0.25">
      <c r="A12" s="4">
        <v>1410</v>
      </c>
      <c r="B12" s="4" t="s">
        <v>79</v>
      </c>
      <c r="C12" s="4" t="s">
        <v>78</v>
      </c>
      <c r="D12" s="30" t="s">
        <v>24</v>
      </c>
      <c r="E12" s="4" t="s">
        <v>77</v>
      </c>
      <c r="F12" s="11" t="s">
        <v>23</v>
      </c>
      <c r="G12" s="11" t="s">
        <v>23</v>
      </c>
      <c r="H12" s="11" t="s">
        <v>23</v>
      </c>
      <c r="I12" s="11"/>
    </row>
    <row r="13" spans="1:9" x14ac:dyDescent="0.25">
      <c r="A13" s="4">
        <v>1500</v>
      </c>
      <c r="B13" s="4" t="s">
        <v>76</v>
      </c>
      <c r="C13" s="4" t="s">
        <v>75</v>
      </c>
      <c r="D13" s="30" t="s">
        <v>35</v>
      </c>
      <c r="E13" s="4"/>
      <c r="F13" s="11" t="s">
        <v>23</v>
      </c>
      <c r="G13" s="11" t="s">
        <v>32</v>
      </c>
      <c r="H13" s="11" t="s">
        <v>23</v>
      </c>
      <c r="I13" s="11"/>
    </row>
    <row r="14" spans="1:9" x14ac:dyDescent="0.25">
      <c r="A14" s="4">
        <v>1505</v>
      </c>
      <c r="B14" s="4" t="s">
        <v>299</v>
      </c>
      <c r="C14" s="4" t="s">
        <v>75</v>
      </c>
      <c r="D14" s="30" t="s">
        <v>24</v>
      </c>
      <c r="E14" s="4"/>
      <c r="F14" s="11" t="s">
        <v>23</v>
      </c>
      <c r="G14" s="11" t="s">
        <v>23</v>
      </c>
      <c r="H14" s="11" t="s">
        <v>23</v>
      </c>
      <c r="I14" s="11"/>
    </row>
    <row r="15" spans="1:9" x14ac:dyDescent="0.25">
      <c r="A15" s="4">
        <v>2100</v>
      </c>
      <c r="B15" s="4" t="s">
        <v>9</v>
      </c>
      <c r="C15" s="4" t="s">
        <v>9</v>
      </c>
      <c r="D15" s="30" t="s">
        <v>24</v>
      </c>
      <c r="E15" s="4" t="s">
        <v>74</v>
      </c>
      <c r="F15" s="11" t="s">
        <v>23</v>
      </c>
      <c r="G15" s="11" t="s">
        <v>23</v>
      </c>
      <c r="H15" s="11" t="s">
        <v>23</v>
      </c>
      <c r="I15" s="11"/>
    </row>
    <row r="16" spans="1:9" x14ac:dyDescent="0.25">
      <c r="A16" s="4">
        <v>2150</v>
      </c>
      <c r="B16" s="4" t="s">
        <v>73</v>
      </c>
      <c r="C16" s="4" t="s">
        <v>66</v>
      </c>
      <c r="D16" s="30" t="s">
        <v>24</v>
      </c>
      <c r="E16" s="4"/>
      <c r="F16" s="11" t="s">
        <v>23</v>
      </c>
      <c r="G16" s="11" t="s">
        <v>23</v>
      </c>
      <c r="H16" s="11" t="s">
        <v>23</v>
      </c>
      <c r="I16" s="11"/>
    </row>
    <row r="17" spans="1:9" x14ac:dyDescent="0.25">
      <c r="A17" s="4">
        <v>2160</v>
      </c>
      <c r="B17" s="4" t="s">
        <v>72</v>
      </c>
      <c r="C17" s="4" t="s">
        <v>66</v>
      </c>
      <c r="D17" s="30" t="s">
        <v>24</v>
      </c>
      <c r="E17" s="4"/>
      <c r="F17" s="11" t="s">
        <v>23</v>
      </c>
      <c r="G17" s="11" t="s">
        <v>23</v>
      </c>
      <c r="H17" s="11" t="s">
        <v>23</v>
      </c>
      <c r="I17" s="11"/>
    </row>
    <row r="18" spans="1:9" x14ac:dyDescent="0.25">
      <c r="A18" s="4">
        <v>2165</v>
      </c>
      <c r="B18" s="4" t="s">
        <v>71</v>
      </c>
      <c r="C18" s="4" t="s">
        <v>66</v>
      </c>
      <c r="D18" s="30" t="s">
        <v>24</v>
      </c>
      <c r="E18" s="4"/>
      <c r="F18" s="11" t="s">
        <v>23</v>
      </c>
      <c r="G18" s="11" t="s">
        <v>23</v>
      </c>
      <c r="H18" s="11" t="s">
        <v>23</v>
      </c>
      <c r="I18" s="11"/>
    </row>
    <row r="19" spans="1:9" x14ac:dyDescent="0.25">
      <c r="A19" s="4">
        <v>2170</v>
      </c>
      <c r="B19" s="4" t="s">
        <v>70</v>
      </c>
      <c r="C19" s="4" t="s">
        <v>66</v>
      </c>
      <c r="D19" s="30" t="s">
        <v>24</v>
      </c>
      <c r="E19" s="4"/>
      <c r="F19" s="11" t="s">
        <v>23</v>
      </c>
      <c r="G19" s="11" t="s">
        <v>23</v>
      </c>
      <c r="H19" s="11" t="s">
        <v>23</v>
      </c>
      <c r="I19" s="11"/>
    </row>
    <row r="20" spans="1:9" x14ac:dyDescent="0.25">
      <c r="A20" s="4">
        <v>2180</v>
      </c>
      <c r="B20" s="4" t="s">
        <v>300</v>
      </c>
      <c r="C20" s="4" t="s">
        <v>66</v>
      </c>
      <c r="D20" s="30" t="s">
        <v>24</v>
      </c>
      <c r="E20" s="4"/>
      <c r="F20" s="11" t="s">
        <v>23</v>
      </c>
      <c r="G20" s="11" t="s">
        <v>23</v>
      </c>
      <c r="H20" s="11" t="s">
        <v>23</v>
      </c>
      <c r="I20" s="11"/>
    </row>
    <row r="21" spans="1:9" x14ac:dyDescent="0.25">
      <c r="A21" s="4">
        <v>2190</v>
      </c>
      <c r="B21" s="4" t="s">
        <v>69</v>
      </c>
      <c r="C21" s="4" t="s">
        <v>66</v>
      </c>
      <c r="D21" s="30" t="s">
        <v>24</v>
      </c>
      <c r="E21" s="4"/>
      <c r="F21" s="11" t="s">
        <v>23</v>
      </c>
      <c r="G21" s="11" t="s">
        <v>23</v>
      </c>
      <c r="H21" s="11" t="s">
        <v>23</v>
      </c>
      <c r="I21" s="11"/>
    </row>
    <row r="22" spans="1:9" x14ac:dyDescent="0.25">
      <c r="A22" s="4">
        <v>2200</v>
      </c>
      <c r="B22" s="4" t="s">
        <v>68</v>
      </c>
      <c r="C22" s="4" t="s">
        <v>66</v>
      </c>
      <c r="D22" s="30" t="s">
        <v>24</v>
      </c>
      <c r="E22" s="4" t="s">
        <v>67</v>
      </c>
      <c r="F22" s="11" t="s">
        <v>23</v>
      </c>
      <c r="G22" s="11" t="s">
        <v>23</v>
      </c>
      <c r="H22" s="11" t="s">
        <v>23</v>
      </c>
      <c r="I22" s="11"/>
    </row>
    <row r="23" spans="1:9" x14ac:dyDescent="0.25">
      <c r="A23" s="4">
        <v>2220</v>
      </c>
      <c r="B23" s="4" t="s">
        <v>268</v>
      </c>
      <c r="C23" s="4" t="s">
        <v>66</v>
      </c>
      <c r="D23" s="30" t="s">
        <v>24</v>
      </c>
      <c r="E23" s="4"/>
      <c r="F23" s="11" t="s">
        <v>23</v>
      </c>
      <c r="G23" s="11" t="s">
        <v>23</v>
      </c>
      <c r="H23" s="11" t="s">
        <v>23</v>
      </c>
      <c r="I23" s="11"/>
    </row>
    <row r="24" spans="1:9" x14ac:dyDescent="0.25">
      <c r="A24" s="4">
        <v>2700</v>
      </c>
      <c r="B24" s="4" t="s">
        <v>301</v>
      </c>
      <c r="C24" s="4" t="s">
        <v>65</v>
      </c>
      <c r="D24" s="30" t="s">
        <v>24</v>
      </c>
      <c r="E24" s="4"/>
      <c r="F24" s="11" t="s">
        <v>23</v>
      </c>
      <c r="G24" s="11" t="s">
        <v>23</v>
      </c>
      <c r="H24" s="11" t="s">
        <v>32</v>
      </c>
      <c r="I24" s="11"/>
    </row>
    <row r="25" spans="1:9" x14ac:dyDescent="0.25">
      <c r="A25" s="4">
        <v>2710</v>
      </c>
      <c r="B25" s="4" t="s">
        <v>10</v>
      </c>
      <c r="C25" s="4" t="s">
        <v>66</v>
      </c>
      <c r="D25" s="30" t="s">
        <v>24</v>
      </c>
      <c r="E25" s="4" t="s">
        <v>64</v>
      </c>
      <c r="F25" s="11" t="s">
        <v>23</v>
      </c>
      <c r="G25" s="11" t="s">
        <v>23</v>
      </c>
      <c r="H25" s="11" t="s">
        <v>23</v>
      </c>
      <c r="I25" s="11"/>
    </row>
    <row r="26" spans="1:9" x14ac:dyDescent="0.25">
      <c r="A26" s="4">
        <v>3100</v>
      </c>
      <c r="B26" s="4" t="s">
        <v>11</v>
      </c>
      <c r="C26" s="4" t="s">
        <v>22</v>
      </c>
      <c r="D26" s="30" t="s">
        <v>24</v>
      </c>
      <c r="E26" s="4" t="s">
        <v>63</v>
      </c>
      <c r="F26" s="11" t="s">
        <v>23</v>
      </c>
      <c r="G26" s="11" t="s">
        <v>23</v>
      </c>
      <c r="H26" s="11" t="s">
        <v>23</v>
      </c>
      <c r="I26" s="11"/>
    </row>
    <row r="27" spans="1:9" x14ac:dyDescent="0.25">
      <c r="A27" s="4">
        <v>3120</v>
      </c>
      <c r="B27" s="4" t="s">
        <v>302</v>
      </c>
      <c r="C27" s="4" t="s">
        <v>22</v>
      </c>
      <c r="D27" s="30" t="s">
        <v>24</v>
      </c>
      <c r="E27" s="4"/>
      <c r="F27" s="11" t="s">
        <v>23</v>
      </c>
      <c r="G27" s="11" t="s">
        <v>23</v>
      </c>
      <c r="H27" s="11" t="s">
        <v>23</v>
      </c>
      <c r="I27" s="11"/>
    </row>
    <row r="28" spans="1:9" x14ac:dyDescent="0.25">
      <c r="A28" s="4">
        <v>3200</v>
      </c>
      <c r="B28" s="4" t="s">
        <v>12</v>
      </c>
      <c r="C28" s="4" t="s">
        <v>12</v>
      </c>
      <c r="D28" s="30" t="s">
        <v>24</v>
      </c>
      <c r="E28" s="4"/>
      <c r="F28" s="11" t="s">
        <v>23</v>
      </c>
      <c r="G28" s="11" t="s">
        <v>23</v>
      </c>
      <c r="H28" s="11" t="s">
        <v>23</v>
      </c>
      <c r="I28" s="11"/>
    </row>
    <row r="29" spans="1:9" x14ac:dyDescent="0.25">
      <c r="A29" s="4">
        <v>4100</v>
      </c>
      <c r="B29" s="4" t="s">
        <v>13</v>
      </c>
      <c r="C29" s="4" t="s">
        <v>21</v>
      </c>
      <c r="D29" s="30" t="s">
        <v>30</v>
      </c>
      <c r="E29" s="4" t="s">
        <v>62</v>
      </c>
      <c r="F29" s="11" t="s">
        <v>23</v>
      </c>
      <c r="G29" s="11" t="s">
        <v>23</v>
      </c>
      <c r="H29" s="11" t="s">
        <v>32</v>
      </c>
      <c r="I29" s="11"/>
    </row>
    <row r="30" spans="1:9" x14ac:dyDescent="0.25">
      <c r="A30" s="4">
        <v>4500</v>
      </c>
      <c r="B30" s="4" t="s">
        <v>14</v>
      </c>
      <c r="C30" s="4" t="s">
        <v>59</v>
      </c>
      <c r="D30" s="30" t="s">
        <v>35</v>
      </c>
      <c r="E30" s="4" t="s">
        <v>61</v>
      </c>
      <c r="F30" s="11" t="s">
        <v>23</v>
      </c>
      <c r="G30" s="11" t="s">
        <v>23</v>
      </c>
      <c r="H30" s="11" t="s">
        <v>23</v>
      </c>
      <c r="I30" s="11"/>
    </row>
    <row r="31" spans="1:9" x14ac:dyDescent="0.25">
      <c r="A31" s="4">
        <v>4700</v>
      </c>
      <c r="B31" s="4" t="s">
        <v>60</v>
      </c>
      <c r="C31" s="4" t="s">
        <v>59</v>
      </c>
      <c r="D31" s="30" t="s">
        <v>35</v>
      </c>
      <c r="E31" s="4"/>
      <c r="F31" s="11" t="s">
        <v>23</v>
      </c>
      <c r="G31" s="11" t="s">
        <v>23</v>
      </c>
      <c r="H31" s="11" t="s">
        <v>23</v>
      </c>
      <c r="I31" s="11"/>
    </row>
    <row r="32" spans="1:9" x14ac:dyDescent="0.25">
      <c r="A32" s="4">
        <v>4800</v>
      </c>
      <c r="B32" s="4" t="s">
        <v>161</v>
      </c>
      <c r="C32" s="4" t="s">
        <v>59</v>
      </c>
      <c r="D32" s="30" t="s">
        <v>35</v>
      </c>
      <c r="E32" s="4"/>
      <c r="F32" s="11" t="s">
        <v>23</v>
      </c>
      <c r="G32" s="11" t="s">
        <v>23</v>
      </c>
      <c r="H32" s="11" t="s">
        <v>23</v>
      </c>
      <c r="I32" s="11"/>
    </row>
    <row r="33" spans="1:9" x14ac:dyDescent="0.25">
      <c r="A33" s="4">
        <v>5100</v>
      </c>
      <c r="B33" s="4" t="s">
        <v>58</v>
      </c>
      <c r="C33" s="4" t="s">
        <v>34</v>
      </c>
      <c r="D33" s="30" t="s">
        <v>35</v>
      </c>
      <c r="E33" s="4" t="s">
        <v>96</v>
      </c>
      <c r="F33" s="11" t="s">
        <v>23</v>
      </c>
      <c r="G33" s="11" t="s">
        <v>32</v>
      </c>
      <c r="H33" s="11" t="s">
        <v>23</v>
      </c>
      <c r="I33" s="11"/>
    </row>
    <row r="34" spans="1:9" x14ac:dyDescent="0.25">
      <c r="A34" s="4">
        <v>5200</v>
      </c>
      <c r="B34" s="4" t="s">
        <v>57</v>
      </c>
      <c r="C34" s="4" t="s">
        <v>34</v>
      </c>
      <c r="D34" s="30" t="s">
        <v>35</v>
      </c>
      <c r="E34" s="4" t="s">
        <v>56</v>
      </c>
      <c r="F34" s="11" t="s">
        <v>23</v>
      </c>
      <c r="G34" s="11" t="s">
        <v>32</v>
      </c>
      <c r="H34" s="11" t="s">
        <v>23</v>
      </c>
      <c r="I34" s="11"/>
    </row>
    <row r="35" spans="1:9" x14ac:dyDescent="0.25">
      <c r="A35" s="4">
        <v>5300</v>
      </c>
      <c r="B35" s="4" t="s">
        <v>55</v>
      </c>
      <c r="C35" s="4" t="s">
        <v>34</v>
      </c>
      <c r="D35" s="30" t="s">
        <v>24</v>
      </c>
      <c r="E35" s="4" t="s">
        <v>97</v>
      </c>
      <c r="F35" s="11" t="s">
        <v>23</v>
      </c>
      <c r="G35" s="11" t="s">
        <v>23</v>
      </c>
      <c r="H35" s="11" t="s">
        <v>23</v>
      </c>
      <c r="I35" s="11"/>
    </row>
    <row r="36" spans="1:9" x14ac:dyDescent="0.25">
      <c r="A36" s="4">
        <v>5400</v>
      </c>
      <c r="B36" s="4" t="s">
        <v>303</v>
      </c>
      <c r="C36" s="4" t="s">
        <v>34</v>
      </c>
      <c r="D36" s="30" t="s">
        <v>24</v>
      </c>
      <c r="E36" s="4" t="s">
        <v>54</v>
      </c>
      <c r="F36" s="11" t="s">
        <v>23</v>
      </c>
      <c r="G36" s="11" t="s">
        <v>32</v>
      </c>
      <c r="H36" s="11" t="s">
        <v>23</v>
      </c>
      <c r="I36" s="11"/>
    </row>
    <row r="37" spans="1:9" x14ac:dyDescent="0.25">
      <c r="A37" s="4">
        <v>5600</v>
      </c>
      <c r="B37" s="4" t="s">
        <v>53</v>
      </c>
      <c r="C37" s="4" t="s">
        <v>34</v>
      </c>
      <c r="D37" s="30" t="s">
        <v>24</v>
      </c>
      <c r="E37" s="4" t="s">
        <v>52</v>
      </c>
      <c r="F37" s="11" t="s">
        <v>23</v>
      </c>
      <c r="G37" s="11" t="s">
        <v>23</v>
      </c>
      <c r="H37" s="11" t="s">
        <v>23</v>
      </c>
      <c r="I37" s="11"/>
    </row>
    <row r="38" spans="1:9" x14ac:dyDescent="0.25">
      <c r="A38" s="4">
        <v>5700</v>
      </c>
      <c r="B38" s="4" t="s">
        <v>51</v>
      </c>
      <c r="C38" s="4" t="s">
        <v>34</v>
      </c>
      <c r="D38" s="30" t="s">
        <v>35</v>
      </c>
      <c r="E38" s="4" t="s">
        <v>50</v>
      </c>
      <c r="F38" s="11" t="s">
        <v>23</v>
      </c>
      <c r="G38" s="11" t="s">
        <v>32</v>
      </c>
      <c r="H38" s="11" t="s">
        <v>23</v>
      </c>
      <c r="I38" s="11"/>
    </row>
    <row r="39" spans="1:9" x14ac:dyDescent="0.25">
      <c r="A39" s="4">
        <v>5800</v>
      </c>
      <c r="B39" s="4" t="s">
        <v>15</v>
      </c>
      <c r="C39" s="4" t="s">
        <v>34</v>
      </c>
      <c r="D39" s="30" t="s">
        <v>35</v>
      </c>
      <c r="E39" s="4" t="s">
        <v>98</v>
      </c>
      <c r="F39" s="11" t="s">
        <v>23</v>
      </c>
      <c r="G39" s="11" t="s">
        <v>32</v>
      </c>
      <c r="H39" s="11" t="s">
        <v>23</v>
      </c>
      <c r="I39" s="11"/>
    </row>
    <row r="40" spans="1:9" x14ac:dyDescent="0.25">
      <c r="A40" s="4">
        <v>5900</v>
      </c>
      <c r="B40" s="4" t="s">
        <v>49</v>
      </c>
      <c r="C40" s="4" t="s">
        <v>34</v>
      </c>
      <c r="D40" s="30" t="s">
        <v>35</v>
      </c>
      <c r="E40" s="4" t="s">
        <v>48</v>
      </c>
      <c r="F40" s="11" t="s">
        <v>23</v>
      </c>
      <c r="G40" s="11" t="s">
        <v>32</v>
      </c>
      <c r="H40" s="11" t="s">
        <v>23</v>
      </c>
      <c r="I40" s="11"/>
    </row>
    <row r="41" spans="1:9" x14ac:dyDescent="0.25">
      <c r="A41" s="4">
        <v>6000</v>
      </c>
      <c r="B41" s="4" t="s">
        <v>47</v>
      </c>
      <c r="C41" s="4" t="s">
        <v>34</v>
      </c>
      <c r="D41" s="30" t="s">
        <v>35</v>
      </c>
      <c r="E41" s="4" t="s">
        <v>46</v>
      </c>
      <c r="F41" s="11" t="s">
        <v>23</v>
      </c>
      <c r="G41" s="11" t="s">
        <v>32</v>
      </c>
      <c r="H41" s="11" t="s">
        <v>23</v>
      </c>
      <c r="I41" s="11"/>
    </row>
    <row r="42" spans="1:9" x14ac:dyDescent="0.25">
      <c r="A42" s="4">
        <v>6100</v>
      </c>
      <c r="B42" s="4" t="s">
        <v>304</v>
      </c>
      <c r="C42" s="4" t="s">
        <v>34</v>
      </c>
      <c r="D42" s="30" t="s">
        <v>35</v>
      </c>
      <c r="E42" s="4"/>
      <c r="F42" s="11" t="s">
        <v>23</v>
      </c>
      <c r="G42" s="11" t="s">
        <v>32</v>
      </c>
      <c r="H42" s="11" t="s">
        <v>23</v>
      </c>
      <c r="I42" s="11"/>
    </row>
    <row r="43" spans="1:9" x14ac:dyDescent="0.25">
      <c r="A43" s="4">
        <v>6250</v>
      </c>
      <c r="B43" s="4" t="s">
        <v>45</v>
      </c>
      <c r="C43" s="4" t="s">
        <v>34</v>
      </c>
      <c r="D43" s="30" t="s">
        <v>35</v>
      </c>
      <c r="E43" s="4"/>
      <c r="F43" s="11" t="s">
        <v>23</v>
      </c>
      <c r="G43" s="11" t="s">
        <v>32</v>
      </c>
      <c r="H43" s="11" t="s">
        <v>23</v>
      </c>
      <c r="I43" s="11"/>
    </row>
    <row r="44" spans="1:9" x14ac:dyDescent="0.25">
      <c r="A44" s="4">
        <v>6300</v>
      </c>
      <c r="B44" s="4" t="s">
        <v>44</v>
      </c>
      <c r="C44" s="4" t="s">
        <v>34</v>
      </c>
      <c r="D44" s="30" t="s">
        <v>35</v>
      </c>
      <c r="E44" s="4" t="s">
        <v>43</v>
      </c>
      <c r="F44" s="11" t="s">
        <v>23</v>
      </c>
      <c r="G44" s="11" t="s">
        <v>32</v>
      </c>
      <c r="H44" s="11" t="s">
        <v>23</v>
      </c>
      <c r="I44" s="11"/>
    </row>
    <row r="45" spans="1:9" x14ac:dyDescent="0.25">
      <c r="A45" s="4">
        <v>6400</v>
      </c>
      <c r="B45" s="4" t="s">
        <v>42</v>
      </c>
      <c r="C45" s="4" t="s">
        <v>34</v>
      </c>
      <c r="D45" s="30" t="s">
        <v>35</v>
      </c>
      <c r="E45" s="4" t="s">
        <v>41</v>
      </c>
      <c r="F45" s="11" t="s">
        <v>23</v>
      </c>
      <c r="G45" s="11" t="s">
        <v>32</v>
      </c>
      <c r="H45" s="11" t="s">
        <v>23</v>
      </c>
      <c r="I45" s="11"/>
    </row>
    <row r="46" spans="1:9" x14ac:dyDescent="0.25">
      <c r="A46" s="4">
        <v>6500</v>
      </c>
      <c r="B46" s="4" t="s">
        <v>305</v>
      </c>
      <c r="C46" s="4" t="s">
        <v>34</v>
      </c>
      <c r="D46" s="30" t="s">
        <v>35</v>
      </c>
      <c r="E46" s="4" t="s">
        <v>40</v>
      </c>
      <c r="F46" s="11" t="s">
        <v>23</v>
      </c>
      <c r="G46" s="11" t="s">
        <v>23</v>
      </c>
      <c r="H46" s="11" t="s">
        <v>23</v>
      </c>
      <c r="I46" s="11"/>
    </row>
    <row r="47" spans="1:9" x14ac:dyDescent="0.25">
      <c r="A47" s="4">
        <v>6600</v>
      </c>
      <c r="B47" s="4" t="s">
        <v>39</v>
      </c>
      <c r="C47" s="4" t="s">
        <v>34</v>
      </c>
      <c r="D47" s="30" t="s">
        <v>24</v>
      </c>
      <c r="E47" s="4"/>
      <c r="F47" s="11" t="s">
        <v>23</v>
      </c>
      <c r="G47" s="11" t="s">
        <v>32</v>
      </c>
      <c r="H47" s="11" t="s">
        <v>23</v>
      </c>
      <c r="I47" s="11"/>
    </row>
    <row r="48" spans="1:9" x14ac:dyDescent="0.25">
      <c r="A48" s="4">
        <v>6700</v>
      </c>
      <c r="B48" s="4" t="s">
        <v>16</v>
      </c>
      <c r="C48" s="4" t="s">
        <v>34</v>
      </c>
      <c r="D48" s="30" t="s">
        <v>35</v>
      </c>
      <c r="E48" s="4"/>
      <c r="F48" s="11" t="s">
        <v>23</v>
      </c>
      <c r="G48" s="11" t="s">
        <v>32</v>
      </c>
      <c r="H48" s="11" t="s">
        <v>23</v>
      </c>
      <c r="I48" s="11"/>
    </row>
    <row r="49" spans="1:9" x14ac:dyDescent="0.25">
      <c r="A49" s="4">
        <v>8000</v>
      </c>
      <c r="B49" s="4" t="s">
        <v>38</v>
      </c>
      <c r="C49" s="4" t="s">
        <v>34</v>
      </c>
      <c r="D49" s="30" t="s">
        <v>24</v>
      </c>
      <c r="E49" s="4" t="s">
        <v>37</v>
      </c>
      <c r="F49" s="11" t="s">
        <v>23</v>
      </c>
      <c r="G49" s="11" t="s">
        <v>23</v>
      </c>
      <c r="H49" s="11" t="s">
        <v>23</v>
      </c>
      <c r="I49" s="11"/>
    </row>
    <row r="50" spans="1:9" x14ac:dyDescent="0.25">
      <c r="A50" s="4">
        <v>8300</v>
      </c>
      <c r="B50" s="4" t="s">
        <v>17</v>
      </c>
      <c r="C50" s="4" t="s">
        <v>34</v>
      </c>
      <c r="D50" s="30" t="s">
        <v>35</v>
      </c>
      <c r="E50" s="4"/>
      <c r="F50" s="11" t="s">
        <v>23</v>
      </c>
      <c r="G50" s="11" t="s">
        <v>32</v>
      </c>
      <c r="H50" s="11" t="s">
        <v>23</v>
      </c>
      <c r="I50" s="11"/>
    </row>
    <row r="51" spans="1:9" x14ac:dyDescent="0.25">
      <c r="A51" s="4">
        <v>8400</v>
      </c>
      <c r="B51" s="4" t="s">
        <v>306</v>
      </c>
      <c r="C51" s="4" t="s">
        <v>34</v>
      </c>
      <c r="D51" s="30" t="s">
        <v>35</v>
      </c>
      <c r="E51" s="4"/>
      <c r="F51" s="11" t="s">
        <v>23</v>
      </c>
      <c r="G51" s="11" t="s">
        <v>32</v>
      </c>
      <c r="H51" s="11" t="s">
        <v>23</v>
      </c>
      <c r="I51" s="11"/>
    </row>
    <row r="52" spans="1:9" x14ac:dyDescent="0.25">
      <c r="A52" s="4">
        <v>8450</v>
      </c>
      <c r="B52" s="4" t="s">
        <v>307</v>
      </c>
      <c r="C52" s="4" t="s">
        <v>34</v>
      </c>
      <c r="D52" s="30" t="s">
        <v>35</v>
      </c>
      <c r="E52" s="4"/>
      <c r="F52" s="11" t="s">
        <v>23</v>
      </c>
      <c r="G52" s="11" t="s">
        <v>32</v>
      </c>
      <c r="H52" s="11" t="s">
        <v>23</v>
      </c>
      <c r="I52" s="11"/>
    </row>
    <row r="53" spans="1:9" x14ac:dyDescent="0.25">
      <c r="A53" s="4">
        <v>8500</v>
      </c>
      <c r="B53" s="4" t="s">
        <v>36</v>
      </c>
      <c r="C53" s="4" t="s">
        <v>34</v>
      </c>
      <c r="D53" s="30" t="s">
        <v>35</v>
      </c>
      <c r="E53" s="4"/>
      <c r="F53" s="11" t="s">
        <v>23</v>
      </c>
      <c r="G53" s="11" t="s">
        <v>23</v>
      </c>
      <c r="H53" s="11" t="s">
        <v>23</v>
      </c>
      <c r="I53" s="11"/>
    </row>
    <row r="54" spans="1:9" x14ac:dyDescent="0.25">
      <c r="A54" s="4">
        <v>9000</v>
      </c>
      <c r="B54" s="4" t="s">
        <v>18</v>
      </c>
      <c r="C54" s="4" t="s">
        <v>34</v>
      </c>
      <c r="D54" s="30" t="s">
        <v>24</v>
      </c>
      <c r="E54" s="4" t="s">
        <v>33</v>
      </c>
      <c r="F54" s="11" t="s">
        <v>23</v>
      </c>
      <c r="G54" s="11" t="s">
        <v>32</v>
      </c>
      <c r="H54" s="11" t="s">
        <v>23</v>
      </c>
      <c r="I54" s="11"/>
    </row>
    <row r="55" spans="1:9" x14ac:dyDescent="0.25">
      <c r="A55" s="4">
        <v>9100</v>
      </c>
      <c r="B55" s="4" t="s">
        <v>31</v>
      </c>
      <c r="C55" s="4" t="s">
        <v>21</v>
      </c>
      <c r="D55" s="30" t="s">
        <v>30</v>
      </c>
      <c r="E55" s="4" t="s">
        <v>29</v>
      </c>
      <c r="F55" s="11" t="s">
        <v>23</v>
      </c>
      <c r="G55" s="11" t="s">
        <v>23</v>
      </c>
      <c r="H55" s="11" t="s">
        <v>23</v>
      </c>
      <c r="I55" s="11"/>
    </row>
    <row r="56" spans="1:9" x14ac:dyDescent="0.25">
      <c r="A56" s="4">
        <v>9200</v>
      </c>
      <c r="B56" s="4" t="s">
        <v>308</v>
      </c>
      <c r="C56" s="4" t="s">
        <v>34</v>
      </c>
      <c r="D56" s="30" t="s">
        <v>24</v>
      </c>
      <c r="E56" s="4" t="s">
        <v>240</v>
      </c>
      <c r="F56" s="11" t="s">
        <v>23</v>
      </c>
      <c r="G56" s="11" t="s">
        <v>23</v>
      </c>
      <c r="H56" s="11" t="s">
        <v>23</v>
      </c>
      <c r="I56" s="11"/>
    </row>
    <row r="57" spans="1:9" x14ac:dyDescent="0.25">
      <c r="A57" s="4">
        <v>9992</v>
      </c>
      <c r="B57" s="4" t="s">
        <v>309</v>
      </c>
      <c r="C57" s="4" t="s">
        <v>28</v>
      </c>
    </row>
    <row r="58" spans="1:9" x14ac:dyDescent="0.25">
      <c r="A58" s="4">
        <v>9993</v>
      </c>
      <c r="B58" s="4" t="s">
        <v>310</v>
      </c>
      <c r="C58" s="4" t="s">
        <v>26</v>
      </c>
    </row>
    <row r="59" spans="1:9" x14ac:dyDescent="0.25">
      <c r="A59" s="4">
        <v>9994</v>
      </c>
      <c r="B59" s="4" t="s">
        <v>311</v>
      </c>
      <c r="C59" s="4" t="s">
        <v>19</v>
      </c>
    </row>
    <row r="60" spans="1:9" x14ac:dyDescent="0.25">
      <c r="A60" s="4">
        <v>9997</v>
      </c>
      <c r="B60" s="4" t="s">
        <v>312</v>
      </c>
      <c r="C60" s="4" t="s">
        <v>27</v>
      </c>
    </row>
    <row r="61" spans="1:9" x14ac:dyDescent="0.25">
      <c r="A61" s="4">
        <v>9999</v>
      </c>
      <c r="B61" s="4" t="s">
        <v>313</v>
      </c>
      <c r="C61" s="4" t="s">
        <v>25</v>
      </c>
    </row>
  </sheetData>
  <pageMargins left="0.7" right="0.7" top="0.75" bottom="0.75" header="0.3" footer="0.3"/>
  <pageSetup orientation="portrait" r:id="rId1"/>
  <headerFooter>
    <oddFooter>&amp;L&amp;F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activeCell="E44" sqref="E44"/>
    </sheetView>
  </sheetViews>
  <sheetFormatPr defaultColWidth="8.85546875" defaultRowHeight="12.75" customHeight="1" x14ac:dyDescent="0.25"/>
  <cols>
    <col min="1" max="1" width="7" style="167" customWidth="1"/>
    <col min="2" max="2" width="44.85546875" style="8" bestFit="1" customWidth="1"/>
    <col min="3" max="3" width="13.42578125" style="8" customWidth="1"/>
    <col min="4" max="4" width="12.7109375" style="8" customWidth="1"/>
    <col min="5" max="5" width="10.140625" style="8" bestFit="1" customWidth="1"/>
    <col min="6" max="16384" width="8.85546875" style="8"/>
  </cols>
  <sheetData>
    <row r="1" spans="1:4" ht="12.75" customHeight="1" x14ac:dyDescent="0.25">
      <c r="B1" s="168" t="s">
        <v>241</v>
      </c>
      <c r="C1" s="168"/>
      <c r="D1" s="168"/>
    </row>
    <row r="2" spans="1:4" ht="12.75" customHeight="1" x14ac:dyDescent="0.25">
      <c r="B2" s="169" t="s">
        <v>293</v>
      </c>
      <c r="C2" s="169"/>
      <c r="D2" s="169"/>
    </row>
    <row r="3" spans="1:4" ht="12.75" customHeight="1" x14ac:dyDescent="0.25">
      <c r="B3" s="169" t="s">
        <v>320</v>
      </c>
      <c r="C3" s="169"/>
      <c r="D3" s="169"/>
    </row>
    <row r="5" spans="1:4" ht="12.75" customHeight="1" x14ac:dyDescent="0.25">
      <c r="B5" s="50" t="s">
        <v>197</v>
      </c>
      <c r="C5" s="50" t="s">
        <v>4</v>
      </c>
      <c r="D5" s="50" t="s">
        <v>5</v>
      </c>
    </row>
    <row r="7" spans="1:4" ht="12.75" customHeight="1" x14ac:dyDescent="0.25">
      <c r="B7" s="49" t="s">
        <v>201</v>
      </c>
      <c r="C7" s="47"/>
      <c r="D7" s="47"/>
    </row>
    <row r="8" spans="1:4" ht="12.75" customHeight="1" x14ac:dyDescent="0.25">
      <c r="A8" s="167">
        <v>1100</v>
      </c>
      <c r="B8" s="146" t="s">
        <v>317</v>
      </c>
      <c r="C8" s="48">
        <v>352107.33</v>
      </c>
      <c r="D8" s="48"/>
    </row>
    <row r="9" spans="1:4" ht="12.75" customHeight="1" x14ac:dyDescent="0.25">
      <c r="A9" s="167">
        <v>1110</v>
      </c>
      <c r="B9" s="146" t="s">
        <v>318</v>
      </c>
      <c r="C9" s="48">
        <v>10</v>
      </c>
      <c r="D9" s="48"/>
    </row>
    <row r="10" spans="1:4" ht="12.75" customHeight="1" x14ac:dyDescent="0.25">
      <c r="A10" s="167">
        <v>1200</v>
      </c>
      <c r="B10" s="146" t="s">
        <v>184</v>
      </c>
      <c r="C10" s="48">
        <v>145000</v>
      </c>
      <c r="D10" s="48"/>
    </row>
    <row r="11" spans="1:4" ht="12.75" customHeight="1" x14ac:dyDescent="0.25">
      <c r="A11" s="167">
        <v>1205</v>
      </c>
      <c r="B11" s="146" t="s">
        <v>178</v>
      </c>
      <c r="C11" s="48"/>
      <c r="D11" s="48">
        <v>2900</v>
      </c>
    </row>
    <row r="12" spans="1:4" ht="12.75" customHeight="1" x14ac:dyDescent="0.25">
      <c r="A12" s="167">
        <v>1300</v>
      </c>
      <c r="B12" s="146" t="s">
        <v>174</v>
      </c>
      <c r="C12" s="48">
        <v>33000</v>
      </c>
      <c r="D12" s="48"/>
    </row>
    <row r="13" spans="1:4" ht="12.75" customHeight="1" x14ac:dyDescent="0.25">
      <c r="A13" s="167">
        <v>1500</v>
      </c>
      <c r="B13" s="146" t="s">
        <v>170</v>
      </c>
      <c r="C13" s="48">
        <v>265500</v>
      </c>
      <c r="D13" s="48"/>
    </row>
    <row r="14" spans="1:4" ht="12.75" customHeight="1" x14ac:dyDescent="0.25">
      <c r="A14" s="167">
        <v>1505</v>
      </c>
      <c r="B14" s="146" t="s">
        <v>319</v>
      </c>
      <c r="C14" s="48"/>
      <c r="D14" s="48">
        <v>15500</v>
      </c>
    </row>
    <row r="16" spans="1:4" ht="12.75" customHeight="1" x14ac:dyDescent="0.25">
      <c r="B16" s="49" t="s">
        <v>202</v>
      </c>
      <c r="C16" s="47"/>
      <c r="D16" s="47"/>
    </row>
    <row r="17" spans="1:5" ht="12.75" customHeight="1" x14ac:dyDescent="0.25">
      <c r="A17" s="167">
        <v>2100</v>
      </c>
      <c r="B17" s="146" t="s">
        <v>168</v>
      </c>
      <c r="C17" s="48"/>
      <c r="D17" s="48">
        <v>96000</v>
      </c>
    </row>
    <row r="18" spans="1:5" ht="12.75" customHeight="1" x14ac:dyDescent="0.25">
      <c r="A18" s="167">
        <v>2220</v>
      </c>
      <c r="B18" s="146" t="s">
        <v>275</v>
      </c>
      <c r="C18" s="48"/>
      <c r="D18" s="48">
        <v>43660.19</v>
      </c>
    </row>
    <row r="19" spans="1:5" ht="12.75" customHeight="1" x14ac:dyDescent="0.25">
      <c r="A19" s="167">
        <v>2700</v>
      </c>
      <c r="B19" s="146" t="s">
        <v>316</v>
      </c>
      <c r="C19" s="48"/>
      <c r="D19" s="48">
        <v>54028.04</v>
      </c>
    </row>
    <row r="20" spans="1:5" ht="12.75" customHeight="1" x14ac:dyDescent="0.25">
      <c r="A20" s="167">
        <v>2710</v>
      </c>
      <c r="B20" s="146" t="s">
        <v>151</v>
      </c>
      <c r="C20" s="48"/>
      <c r="D20" s="48">
        <v>60000</v>
      </c>
    </row>
    <row r="22" spans="1:5" ht="12.75" customHeight="1" x14ac:dyDescent="0.25">
      <c r="B22" s="49" t="s">
        <v>22</v>
      </c>
      <c r="C22" s="47"/>
      <c r="D22" s="47"/>
    </row>
    <row r="23" spans="1:5" ht="12.75" customHeight="1" x14ac:dyDescent="0.25">
      <c r="A23" s="167">
        <v>3100</v>
      </c>
      <c r="B23" s="48" t="s">
        <v>149</v>
      </c>
      <c r="C23" s="48"/>
      <c r="D23" s="48">
        <v>5000</v>
      </c>
    </row>
    <row r="24" spans="1:5" ht="12.75" customHeight="1" x14ac:dyDescent="0.25">
      <c r="A24" s="167">
        <v>3120</v>
      </c>
      <c r="B24" s="48" t="s">
        <v>147</v>
      </c>
      <c r="C24" s="48"/>
      <c r="D24" s="48">
        <v>495000</v>
      </c>
    </row>
    <row r="25" spans="1:5" ht="12.75" customHeight="1" x14ac:dyDescent="0.25">
      <c r="A25" s="167">
        <v>3200</v>
      </c>
      <c r="B25" s="48" t="s">
        <v>146</v>
      </c>
      <c r="C25" s="48"/>
      <c r="D25" s="138">
        <f>1306930.96-1167068.23-330+165-30000-20</f>
        <v>109677.72999999998</v>
      </c>
      <c r="E25" s="144"/>
    </row>
    <row r="26" spans="1:5" s="47" customFormat="1" ht="12.75" customHeight="1" x14ac:dyDescent="0.25">
      <c r="A26" s="167"/>
      <c r="B26" s="48"/>
      <c r="C26" s="48"/>
      <c r="D26" s="48"/>
    </row>
    <row r="27" spans="1:5" s="47" customFormat="1" ht="12.75" customHeight="1" x14ac:dyDescent="0.25">
      <c r="A27" s="167"/>
      <c r="B27" s="48"/>
      <c r="C27" s="48"/>
      <c r="D27" s="48"/>
    </row>
    <row r="28" spans="1:5" ht="12.75" customHeight="1" x14ac:dyDescent="0.25">
      <c r="B28" s="49" t="s">
        <v>21</v>
      </c>
      <c r="C28" s="47"/>
      <c r="D28" s="47"/>
    </row>
    <row r="29" spans="1:5" ht="12.75" customHeight="1" x14ac:dyDescent="0.25">
      <c r="A29" s="167">
        <v>4100</v>
      </c>
      <c r="B29" s="145" t="s">
        <v>140</v>
      </c>
      <c r="C29" s="48"/>
      <c r="D29" s="48">
        <v>425000</v>
      </c>
    </row>
    <row r="31" spans="1:5" ht="12.75" customHeight="1" x14ac:dyDescent="0.25">
      <c r="B31" s="49" t="s">
        <v>200</v>
      </c>
      <c r="C31" s="47"/>
      <c r="D31" s="47"/>
    </row>
    <row r="32" spans="1:5" ht="12.75" customHeight="1" x14ac:dyDescent="0.25">
      <c r="A32" s="167">
        <v>4500</v>
      </c>
      <c r="B32" s="146" t="s">
        <v>135</v>
      </c>
      <c r="C32" s="48">
        <v>261500</v>
      </c>
      <c r="D32" s="48"/>
    </row>
    <row r="33" spans="1:4" ht="12.75" customHeight="1" x14ac:dyDescent="0.25">
      <c r="A33" s="167">
        <v>5400</v>
      </c>
      <c r="B33" s="146" t="s">
        <v>269</v>
      </c>
      <c r="C33" s="138">
        <f>15*11</f>
        <v>165</v>
      </c>
      <c r="D33" s="48"/>
    </row>
    <row r="34" spans="1:4" ht="12.75" customHeight="1" x14ac:dyDescent="0.25">
      <c r="A34" s="167">
        <v>5900</v>
      </c>
      <c r="B34" s="146" t="s">
        <v>237</v>
      </c>
      <c r="C34" s="48">
        <v>1375</v>
      </c>
      <c r="D34" s="48"/>
    </row>
    <row r="35" spans="1:4" ht="12.75" customHeight="1" x14ac:dyDescent="0.25">
      <c r="A35" s="167">
        <v>6300</v>
      </c>
      <c r="B35" s="146" t="s">
        <v>112</v>
      </c>
      <c r="C35" s="48">
        <v>24750</v>
      </c>
      <c r="D35" s="48"/>
    </row>
    <row r="36" spans="1:4" ht="12.75" customHeight="1" x14ac:dyDescent="0.25">
      <c r="A36" s="167">
        <v>6500</v>
      </c>
      <c r="B36" s="146" t="s">
        <v>270</v>
      </c>
      <c r="C36" s="48">
        <v>198000</v>
      </c>
      <c r="D36" s="48"/>
    </row>
    <row r="37" spans="1:4" ht="12.75" customHeight="1" x14ac:dyDescent="0.25">
      <c r="A37" s="167">
        <v>6700</v>
      </c>
      <c r="B37" s="146" t="s">
        <v>107</v>
      </c>
      <c r="C37" s="48">
        <v>5300</v>
      </c>
      <c r="D37" s="48"/>
    </row>
    <row r="38" spans="1:4" ht="12.75" customHeight="1" x14ac:dyDescent="0.25">
      <c r="A38" s="167">
        <v>8300</v>
      </c>
      <c r="B38" s="146" t="s">
        <v>271</v>
      </c>
      <c r="C38" s="48">
        <v>168</v>
      </c>
      <c r="D38" s="48"/>
    </row>
    <row r="39" spans="1:4" ht="12.75" customHeight="1" x14ac:dyDescent="0.25">
      <c r="A39" s="167">
        <v>8400</v>
      </c>
      <c r="B39" s="146" t="s">
        <v>314</v>
      </c>
      <c r="C39" s="48">
        <v>12276</v>
      </c>
      <c r="D39" s="48"/>
    </row>
    <row r="40" spans="1:4" ht="12.75" customHeight="1" x14ac:dyDescent="0.25">
      <c r="A40" s="167">
        <v>8450</v>
      </c>
      <c r="B40" s="146" t="s">
        <v>315</v>
      </c>
      <c r="C40" s="48">
        <v>2871</v>
      </c>
      <c r="D40" s="48"/>
    </row>
    <row r="41" spans="1:4" ht="12.75" customHeight="1" x14ac:dyDescent="0.25">
      <c r="A41" s="167">
        <v>8500</v>
      </c>
      <c r="B41" s="146" t="s">
        <v>272</v>
      </c>
      <c r="C41" s="48">
        <v>972</v>
      </c>
      <c r="D41" s="48"/>
    </row>
    <row r="42" spans="1:4" ht="12.75" customHeight="1" x14ac:dyDescent="0.25">
      <c r="A42" s="167">
        <v>9000</v>
      </c>
      <c r="B42" s="146" t="s">
        <v>103</v>
      </c>
      <c r="C42" s="48">
        <v>3771.63</v>
      </c>
      <c r="D42" s="48"/>
    </row>
    <row r="44" spans="1:4" ht="12.75" customHeight="1" thickBot="1" x14ac:dyDescent="0.3">
      <c r="B44" s="51" t="s">
        <v>99</v>
      </c>
      <c r="C44" s="52">
        <f>SUM(C6:C43)</f>
        <v>1306765.96</v>
      </c>
      <c r="D44" s="143">
        <f>SUM(D6:D43)</f>
        <v>1306765.96</v>
      </c>
    </row>
    <row r="45" spans="1:4" ht="12.75" customHeight="1" thickTop="1" x14ac:dyDescent="0.25">
      <c r="A45" s="190">
        <f>SUM(A8:A44)</f>
        <v>110120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headerFooter>
    <oddFooter>&amp;L&amp;F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selection sqref="A1:XFD1048576"/>
    </sheetView>
  </sheetViews>
  <sheetFormatPr defaultRowHeight="15" x14ac:dyDescent="0.25"/>
  <cols>
    <col min="1" max="1" width="48.85546875" bestFit="1" customWidth="1"/>
    <col min="2" max="3" width="13.5703125" bestFit="1" customWidth="1"/>
    <col min="6" max="6" width="9.7109375" bestFit="1" customWidth="1"/>
  </cols>
  <sheetData>
    <row r="1" spans="1:7" ht="15.75" x14ac:dyDescent="0.25">
      <c r="A1" s="168" t="s">
        <v>277</v>
      </c>
      <c r="B1" s="168"/>
      <c r="C1" s="168"/>
      <c r="D1" s="137"/>
    </row>
    <row r="2" spans="1:7" x14ac:dyDescent="0.25">
      <c r="A2" s="169" t="s">
        <v>293</v>
      </c>
      <c r="B2" s="169"/>
      <c r="C2" s="169"/>
      <c r="D2" s="137"/>
    </row>
    <row r="3" spans="1:7" x14ac:dyDescent="0.25">
      <c r="A3" s="169" t="s">
        <v>294</v>
      </c>
      <c r="B3" s="169"/>
      <c r="C3" s="169"/>
      <c r="D3" s="137"/>
    </row>
    <row r="5" spans="1:7" x14ac:dyDescent="0.25">
      <c r="A5" s="141" t="s">
        <v>197</v>
      </c>
      <c r="B5" s="141" t="s">
        <v>198</v>
      </c>
      <c r="C5" s="141" t="s">
        <v>199</v>
      </c>
      <c r="D5" s="139"/>
    </row>
    <row r="7" spans="1:7" x14ac:dyDescent="0.25">
      <c r="A7" s="140" t="s">
        <v>201</v>
      </c>
      <c r="B7" s="157"/>
      <c r="C7" s="157"/>
      <c r="D7" s="157"/>
    </row>
    <row r="8" spans="1:7" x14ac:dyDescent="0.25">
      <c r="A8" s="13" t="s">
        <v>191</v>
      </c>
      <c r="B8" s="158">
        <v>168567.61</v>
      </c>
      <c r="C8" s="159"/>
      <c r="D8" s="160"/>
      <c r="F8" s="145"/>
    </row>
    <row r="9" spans="1:7" x14ac:dyDescent="0.25">
      <c r="A9" s="13" t="s">
        <v>273</v>
      </c>
      <c r="B9" s="158">
        <v>10</v>
      </c>
      <c r="C9" s="158"/>
      <c r="D9" s="160"/>
      <c r="F9" s="145"/>
    </row>
    <row r="10" spans="1:7" x14ac:dyDescent="0.25">
      <c r="A10" s="13" t="s">
        <v>184</v>
      </c>
      <c r="B10" s="158">
        <v>136400</v>
      </c>
      <c r="C10" s="159"/>
      <c r="D10" s="160"/>
      <c r="F10" s="145"/>
    </row>
    <row r="11" spans="1:7" x14ac:dyDescent="0.25">
      <c r="A11" s="13" t="s">
        <v>178</v>
      </c>
      <c r="B11" s="159"/>
      <c r="C11" s="159">
        <v>2900</v>
      </c>
      <c r="D11" s="160"/>
      <c r="G11" s="145"/>
    </row>
    <row r="12" spans="1:7" x14ac:dyDescent="0.25">
      <c r="A12" s="13" t="s">
        <v>233</v>
      </c>
      <c r="B12" s="159">
        <v>0</v>
      </c>
      <c r="C12" s="159"/>
      <c r="D12" s="160"/>
    </row>
    <row r="13" spans="1:7" s="11" customFormat="1" x14ac:dyDescent="0.25">
      <c r="A13" s="13" t="s">
        <v>176</v>
      </c>
      <c r="B13" s="158">
        <v>65992.37</v>
      </c>
      <c r="C13" s="159"/>
      <c r="D13" s="160"/>
      <c r="F13" s="145"/>
    </row>
    <row r="14" spans="1:7" x14ac:dyDescent="0.25">
      <c r="A14" s="13" t="s">
        <v>174</v>
      </c>
      <c r="B14" s="158">
        <v>84500</v>
      </c>
      <c r="C14" s="159"/>
      <c r="D14" s="160"/>
      <c r="F14" s="145"/>
    </row>
    <row r="15" spans="1:7" x14ac:dyDescent="0.25">
      <c r="A15" s="13" t="s">
        <v>172</v>
      </c>
      <c r="B15" s="158">
        <v>10932</v>
      </c>
      <c r="C15" s="158"/>
      <c r="D15" s="160"/>
      <c r="F15" s="145"/>
    </row>
    <row r="16" spans="1:7" x14ac:dyDescent="0.25">
      <c r="A16" s="13" t="s">
        <v>170</v>
      </c>
      <c r="B16" s="158">
        <v>265500</v>
      </c>
      <c r="C16" s="158"/>
      <c r="D16" s="160"/>
      <c r="F16" s="145"/>
    </row>
    <row r="17" spans="1:7" x14ac:dyDescent="0.25">
      <c r="A17" s="13" t="s">
        <v>274</v>
      </c>
      <c r="B17" s="159"/>
      <c r="C17" s="158">
        <v>15500</v>
      </c>
      <c r="D17" s="160"/>
      <c r="G17" s="145"/>
    </row>
    <row r="18" spans="1:7" x14ac:dyDescent="0.25">
      <c r="B18" s="161"/>
      <c r="C18" s="161"/>
      <c r="D18" s="161"/>
    </row>
    <row r="19" spans="1:7" x14ac:dyDescent="0.25">
      <c r="A19" s="140" t="s">
        <v>202</v>
      </c>
      <c r="B19" s="157"/>
      <c r="C19" s="157"/>
      <c r="D19" s="157"/>
    </row>
    <row r="20" spans="1:7" x14ac:dyDescent="0.25">
      <c r="A20" s="13" t="s">
        <v>168</v>
      </c>
      <c r="B20" s="158"/>
      <c r="C20" s="158">
        <v>42780</v>
      </c>
      <c r="D20" s="160"/>
    </row>
    <row r="21" spans="1:7" s="137" customFormat="1" ht="12.75" customHeight="1" x14ac:dyDescent="0.25">
      <c r="A21" s="13" t="s">
        <v>234</v>
      </c>
      <c r="B21" s="14"/>
      <c r="C21" s="14">
        <v>0</v>
      </c>
      <c r="D21" s="160"/>
    </row>
    <row r="22" spans="1:7" x14ac:dyDescent="0.25">
      <c r="A22" s="156" t="s">
        <v>275</v>
      </c>
      <c r="B22" s="158"/>
      <c r="C22" s="158">
        <v>43660.19</v>
      </c>
      <c r="D22" s="160"/>
    </row>
    <row r="23" spans="1:7" x14ac:dyDescent="0.25">
      <c r="A23" s="156" t="s">
        <v>316</v>
      </c>
      <c r="B23" s="158"/>
      <c r="C23" s="158">
        <v>50674.62</v>
      </c>
      <c r="D23" s="160"/>
    </row>
    <row r="24" spans="1:7" x14ac:dyDescent="0.25">
      <c r="A24" s="156" t="s">
        <v>151</v>
      </c>
      <c r="B24" s="158"/>
      <c r="C24" s="158">
        <v>60000</v>
      </c>
      <c r="D24" s="160"/>
    </row>
    <row r="25" spans="1:7" x14ac:dyDescent="0.25">
      <c r="B25" s="161"/>
      <c r="C25" s="161"/>
      <c r="D25" s="161"/>
    </row>
    <row r="26" spans="1:7" x14ac:dyDescent="0.25">
      <c r="A26" s="140" t="s">
        <v>22</v>
      </c>
      <c r="B26" s="157"/>
      <c r="C26" s="157"/>
      <c r="D26" s="157"/>
    </row>
    <row r="27" spans="1:7" x14ac:dyDescent="0.25">
      <c r="A27" s="13" t="s">
        <v>149</v>
      </c>
      <c r="B27" s="158"/>
      <c r="C27" s="158">
        <v>5000</v>
      </c>
      <c r="D27" s="160"/>
    </row>
    <row r="28" spans="1:7" x14ac:dyDescent="0.25">
      <c r="A28" s="13" t="s">
        <v>147</v>
      </c>
      <c r="B28" s="158"/>
      <c r="C28" s="158">
        <v>495000</v>
      </c>
      <c r="D28" s="160"/>
    </row>
    <row r="29" spans="1:7" x14ac:dyDescent="0.25">
      <c r="A29" s="13" t="s">
        <v>146</v>
      </c>
      <c r="B29" s="158"/>
      <c r="C29" s="158">
        <v>109677.73</v>
      </c>
      <c r="D29" s="160"/>
    </row>
    <row r="30" spans="1:7" s="11" customFormat="1" x14ac:dyDescent="0.25">
      <c r="A30" s="138"/>
      <c r="B30" s="162"/>
      <c r="C30" s="162"/>
      <c r="D30" s="160"/>
    </row>
    <row r="31" spans="1:7" x14ac:dyDescent="0.25">
      <c r="A31" s="140" t="s">
        <v>21</v>
      </c>
      <c r="B31" s="157"/>
      <c r="C31" s="157"/>
      <c r="D31" s="157"/>
    </row>
    <row r="32" spans="1:7" x14ac:dyDescent="0.25">
      <c r="A32" s="13" t="s">
        <v>140</v>
      </c>
      <c r="B32" s="158"/>
      <c r="C32" s="158">
        <v>563400</v>
      </c>
      <c r="D32" s="160"/>
    </row>
    <row r="33" spans="1:4" s="137" customFormat="1" ht="12.75" customHeight="1" x14ac:dyDescent="0.25">
      <c r="A33" s="13" t="s">
        <v>238</v>
      </c>
      <c r="B33" s="14"/>
      <c r="C33" s="14"/>
      <c r="D33" s="160"/>
    </row>
    <row r="34" spans="1:4" s="137" customFormat="1" ht="12.75" customHeight="1" x14ac:dyDescent="0.25">
      <c r="A34" s="138"/>
      <c r="B34" s="163"/>
      <c r="C34" s="163"/>
      <c r="D34" s="160"/>
    </row>
    <row r="35" spans="1:4" s="137" customFormat="1" ht="12.75" customHeight="1" x14ac:dyDescent="0.25">
      <c r="A35" s="140" t="s">
        <v>200</v>
      </c>
      <c r="B35" s="157"/>
      <c r="C35" s="163"/>
      <c r="D35" s="160"/>
    </row>
    <row r="36" spans="1:4" x14ac:dyDescent="0.25">
      <c r="A36" s="156" t="s">
        <v>135</v>
      </c>
      <c r="B36" s="158">
        <v>337500</v>
      </c>
      <c r="C36" s="14"/>
      <c r="D36" s="157"/>
    </row>
    <row r="37" spans="1:4" x14ac:dyDescent="0.25">
      <c r="A37" s="13" t="s">
        <v>235</v>
      </c>
      <c r="B37" s="159"/>
      <c r="C37" s="158"/>
      <c r="D37" s="160"/>
    </row>
    <row r="38" spans="1:4" x14ac:dyDescent="0.25">
      <c r="A38" s="156" t="s">
        <v>365</v>
      </c>
      <c r="B38" s="158">
        <v>6975</v>
      </c>
      <c r="C38" s="158"/>
      <c r="D38" s="160"/>
    </row>
    <row r="39" spans="1:4" x14ac:dyDescent="0.25">
      <c r="A39" s="156" t="s">
        <v>129</v>
      </c>
      <c r="B39" s="158">
        <v>31000</v>
      </c>
      <c r="C39" s="158"/>
      <c r="D39" s="160"/>
    </row>
    <row r="40" spans="1:4" x14ac:dyDescent="0.25">
      <c r="A40" s="156" t="s">
        <v>125</v>
      </c>
      <c r="B40" s="158">
        <v>2500</v>
      </c>
      <c r="C40" s="158"/>
      <c r="D40" s="160"/>
    </row>
    <row r="41" spans="1:4" s="11" customFormat="1" x14ac:dyDescent="0.25">
      <c r="A41" s="13" t="s">
        <v>236</v>
      </c>
      <c r="B41" s="14">
        <v>0</v>
      </c>
      <c r="C41" s="158"/>
      <c r="D41" s="160"/>
    </row>
    <row r="42" spans="1:4" x14ac:dyDescent="0.25">
      <c r="A42" s="156" t="s">
        <v>269</v>
      </c>
      <c r="B42" s="158">
        <v>165</v>
      </c>
      <c r="C42" s="158"/>
      <c r="D42" s="160"/>
    </row>
    <row r="43" spans="1:4" x14ac:dyDescent="0.25">
      <c r="A43" s="156" t="s">
        <v>122</v>
      </c>
      <c r="B43" s="158">
        <v>18000</v>
      </c>
      <c r="C43" s="158"/>
      <c r="D43" s="160"/>
    </row>
    <row r="44" spans="1:4" x14ac:dyDescent="0.25">
      <c r="A44" s="156" t="s">
        <v>120</v>
      </c>
      <c r="B44" s="158">
        <v>550</v>
      </c>
      <c r="C44" s="158"/>
      <c r="D44" s="160"/>
    </row>
    <row r="45" spans="1:4" x14ac:dyDescent="0.25">
      <c r="A45" s="156" t="s">
        <v>117</v>
      </c>
      <c r="B45" s="158">
        <v>125</v>
      </c>
      <c r="C45" s="158"/>
      <c r="D45" s="160"/>
    </row>
    <row r="46" spans="1:4" x14ac:dyDescent="0.25">
      <c r="A46" s="156" t="s">
        <v>237</v>
      </c>
      <c r="B46" s="158">
        <v>1375</v>
      </c>
      <c r="C46" s="158"/>
      <c r="D46" s="160"/>
    </row>
    <row r="47" spans="1:4" x14ac:dyDescent="0.25">
      <c r="A47" s="156" t="s">
        <v>115</v>
      </c>
      <c r="B47" s="158">
        <v>6700</v>
      </c>
      <c r="C47" s="158"/>
      <c r="D47" s="160"/>
    </row>
    <row r="48" spans="1:4" s="137" customFormat="1" ht="12.75" customHeight="1" x14ac:dyDescent="0.25">
      <c r="A48" s="156" t="s">
        <v>386</v>
      </c>
      <c r="B48" s="158">
        <v>0</v>
      </c>
      <c r="C48" s="158"/>
      <c r="D48" s="157"/>
    </row>
    <row r="49" spans="1:4" x14ac:dyDescent="0.25">
      <c r="A49" s="156" t="s">
        <v>112</v>
      </c>
      <c r="B49" s="158">
        <v>24750</v>
      </c>
      <c r="C49" s="158"/>
      <c r="D49" s="160"/>
    </row>
    <row r="50" spans="1:4" x14ac:dyDescent="0.25">
      <c r="A50" s="156" t="s">
        <v>110</v>
      </c>
      <c r="B50" s="158">
        <v>1500</v>
      </c>
      <c r="C50" s="158"/>
      <c r="D50" s="160"/>
    </row>
    <row r="51" spans="1:4" x14ac:dyDescent="0.25">
      <c r="A51" s="156" t="s">
        <v>270</v>
      </c>
      <c r="B51" s="158">
        <v>198000</v>
      </c>
      <c r="C51" s="158"/>
      <c r="D51" s="160"/>
    </row>
    <row r="52" spans="1:4" x14ac:dyDescent="0.25">
      <c r="A52" s="156" t="s">
        <v>107</v>
      </c>
      <c r="B52" s="158">
        <v>5830</v>
      </c>
      <c r="C52" s="158"/>
      <c r="D52" s="160"/>
    </row>
    <row r="53" spans="1:4" x14ac:dyDescent="0.25">
      <c r="A53" s="156" t="s">
        <v>271</v>
      </c>
      <c r="B53" s="158">
        <v>168</v>
      </c>
      <c r="C53" s="158"/>
      <c r="D53" s="160"/>
    </row>
    <row r="54" spans="1:4" x14ac:dyDescent="0.25">
      <c r="A54" s="156" t="s">
        <v>314</v>
      </c>
      <c r="B54" s="158">
        <v>12537</v>
      </c>
      <c r="C54" s="158"/>
      <c r="D54" s="160"/>
    </row>
    <row r="55" spans="1:4" x14ac:dyDescent="0.25">
      <c r="A55" s="156" t="s">
        <v>315</v>
      </c>
      <c r="B55" s="158">
        <v>3987</v>
      </c>
      <c r="C55" s="158"/>
      <c r="D55" s="160"/>
    </row>
    <row r="56" spans="1:4" x14ac:dyDescent="0.25">
      <c r="A56" s="156" t="s">
        <v>272</v>
      </c>
      <c r="B56" s="158">
        <v>972</v>
      </c>
      <c r="C56" s="158"/>
      <c r="D56" s="160"/>
    </row>
    <row r="57" spans="1:4" x14ac:dyDescent="0.25">
      <c r="A57" s="156" t="s">
        <v>103</v>
      </c>
      <c r="B57" s="158">
        <v>4056.56</v>
      </c>
      <c r="C57" s="158"/>
      <c r="D57" s="160"/>
    </row>
    <row r="58" spans="1:4" x14ac:dyDescent="0.25">
      <c r="B58" s="161"/>
      <c r="C58" s="161"/>
      <c r="D58" s="161"/>
    </row>
    <row r="59" spans="1:4" ht="15.75" thickBot="1" x14ac:dyDescent="0.3">
      <c r="A59" s="142" t="s">
        <v>99</v>
      </c>
      <c r="B59" s="164">
        <f>SUM(B8:B58)</f>
        <v>1388592.54</v>
      </c>
      <c r="C59" s="164">
        <f>SUM(C8:C58)</f>
        <v>1388592.54</v>
      </c>
      <c r="D59" s="160"/>
    </row>
    <row r="60" spans="1:4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scale="8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7"/>
  <sheetViews>
    <sheetView tabSelected="1" view="pageBreakPreview" topLeftCell="A3" zoomScale="145" zoomScaleNormal="100" zoomScaleSheetLayoutView="145" workbookViewId="0">
      <selection activeCell="D25" sqref="D25"/>
    </sheetView>
  </sheetViews>
  <sheetFormatPr defaultColWidth="9.140625" defaultRowHeight="12.75" customHeight="1" x14ac:dyDescent="0.25"/>
  <cols>
    <col min="1" max="1" width="10.42578125" style="137" customWidth="1"/>
    <col min="2" max="2" width="5.7109375" style="137" customWidth="1"/>
    <col min="3" max="3" width="39.28515625" style="137" customWidth="1"/>
    <col min="4" max="4" width="23.85546875" style="137" customWidth="1"/>
    <col min="5" max="6" width="14.28515625" style="137" customWidth="1"/>
    <col min="7" max="7" width="10.85546875" style="137" bestFit="1" customWidth="1"/>
    <col min="8" max="16384" width="9.140625" style="137"/>
  </cols>
  <sheetData>
    <row r="1" spans="1:8" ht="12.75" customHeight="1" x14ac:dyDescent="0.25">
      <c r="A1" s="168" t="s">
        <v>196</v>
      </c>
      <c r="B1" s="168"/>
      <c r="C1" s="168"/>
      <c r="D1" s="168"/>
      <c r="E1" s="168"/>
      <c r="F1" s="168"/>
    </row>
    <row r="2" spans="1:8" ht="12.75" customHeight="1" x14ac:dyDescent="0.25">
      <c r="A2" s="169" t="s">
        <v>293</v>
      </c>
      <c r="B2" s="169"/>
      <c r="C2" s="169"/>
      <c r="D2" s="169"/>
      <c r="E2" s="169"/>
      <c r="F2" s="169"/>
    </row>
    <row r="3" spans="1:8" ht="12.75" customHeight="1" x14ac:dyDescent="0.25">
      <c r="A3" s="169" t="s">
        <v>295</v>
      </c>
      <c r="B3" s="169"/>
      <c r="C3" s="169"/>
      <c r="D3" s="169"/>
      <c r="E3" s="169"/>
      <c r="F3" s="169"/>
    </row>
    <row r="5" spans="1:8" ht="12.75" customHeight="1" x14ac:dyDescent="0.25">
      <c r="A5" s="141" t="s">
        <v>0</v>
      </c>
      <c r="B5" s="141" t="s">
        <v>195</v>
      </c>
      <c r="C5" s="141" t="s">
        <v>194</v>
      </c>
      <c r="D5" s="141" t="s">
        <v>193</v>
      </c>
      <c r="E5" s="141" t="s">
        <v>4</v>
      </c>
      <c r="F5" s="141" t="s">
        <v>5</v>
      </c>
      <c r="G5" s="141" t="s">
        <v>192</v>
      </c>
    </row>
    <row r="7" spans="1:8" s="148" customFormat="1" ht="12.75" customHeight="1" x14ac:dyDescent="0.25">
      <c r="A7" s="147" t="s">
        <v>317</v>
      </c>
    </row>
    <row r="8" spans="1:8" s="148" customFormat="1" ht="12.75" customHeight="1" x14ac:dyDescent="0.25">
      <c r="A8" s="149">
        <v>42705</v>
      </c>
      <c r="B8" s="145"/>
      <c r="C8" s="145" t="s">
        <v>102</v>
      </c>
      <c r="D8" s="145"/>
      <c r="E8" s="145"/>
      <c r="F8" s="145"/>
      <c r="G8" s="145">
        <v>352107.33</v>
      </c>
      <c r="H8" s="150"/>
    </row>
    <row r="9" spans="1:8" s="148" customFormat="1" ht="12.75" customHeight="1" x14ac:dyDescent="0.25">
      <c r="A9" s="149">
        <v>42705</v>
      </c>
      <c r="B9" s="145" t="s">
        <v>101</v>
      </c>
      <c r="C9" s="145" t="s">
        <v>321</v>
      </c>
      <c r="D9" s="145"/>
      <c r="E9" s="145"/>
      <c r="F9" s="145">
        <v>96000</v>
      </c>
      <c r="G9" s="145">
        <f t="shared" ref="G9:G26" si="0">G8+E9-F9</f>
        <v>256107.33000000002</v>
      </c>
      <c r="H9" s="150"/>
    </row>
    <row r="10" spans="1:8" s="148" customFormat="1" ht="12.75" customHeight="1" x14ac:dyDescent="0.25">
      <c r="A10" s="149">
        <v>42705</v>
      </c>
      <c r="B10" s="145" t="s">
        <v>101</v>
      </c>
      <c r="C10" s="145" t="s">
        <v>165</v>
      </c>
      <c r="D10" s="145" t="s">
        <v>164</v>
      </c>
      <c r="E10" s="145"/>
      <c r="F10" s="145">
        <v>10932</v>
      </c>
      <c r="G10" s="145">
        <f t="shared" si="0"/>
        <v>245175.33000000002</v>
      </c>
      <c r="H10" s="150"/>
    </row>
    <row r="11" spans="1:8" s="148" customFormat="1" ht="12.75" customHeight="1" x14ac:dyDescent="0.25">
      <c r="A11" s="149">
        <v>42705</v>
      </c>
      <c r="B11" s="145" t="s">
        <v>101</v>
      </c>
      <c r="C11" s="145" t="s">
        <v>190</v>
      </c>
      <c r="D11" s="145"/>
      <c r="E11" s="145"/>
      <c r="F11" s="145">
        <v>68000</v>
      </c>
      <c r="G11" s="145">
        <f t="shared" si="0"/>
        <v>177175.33000000002</v>
      </c>
      <c r="H11" s="150"/>
    </row>
    <row r="12" spans="1:8" s="148" customFormat="1" ht="12.75" customHeight="1" x14ac:dyDescent="0.25">
      <c r="A12" s="149">
        <v>42707</v>
      </c>
      <c r="B12" s="145" t="s">
        <v>101</v>
      </c>
      <c r="C12" s="145" t="s">
        <v>183</v>
      </c>
      <c r="D12" s="145" t="s">
        <v>144</v>
      </c>
      <c r="E12" s="145">
        <v>40000</v>
      </c>
      <c r="F12" s="145"/>
      <c r="G12" s="145">
        <f t="shared" si="0"/>
        <v>217175.33000000002</v>
      </c>
      <c r="H12" s="150"/>
    </row>
    <row r="13" spans="1:8" s="148" customFormat="1" ht="12.75" customHeight="1" x14ac:dyDescent="0.25">
      <c r="A13" s="149">
        <v>42709</v>
      </c>
      <c r="B13" s="145" t="s">
        <v>101</v>
      </c>
      <c r="C13" s="145" t="s">
        <v>182</v>
      </c>
      <c r="D13" s="145" t="s">
        <v>142</v>
      </c>
      <c r="E13" s="145">
        <v>12000</v>
      </c>
      <c r="F13" s="145"/>
      <c r="G13" s="145">
        <f t="shared" si="0"/>
        <v>229175.33000000002</v>
      </c>
      <c r="H13" s="150"/>
    </row>
    <row r="14" spans="1:8" s="148" customFormat="1" ht="12.75" customHeight="1" x14ac:dyDescent="0.25">
      <c r="A14" s="149">
        <v>42709</v>
      </c>
      <c r="B14" s="145" t="s">
        <v>101</v>
      </c>
      <c r="C14" s="145" t="s">
        <v>182</v>
      </c>
      <c r="D14" s="145" t="s">
        <v>278</v>
      </c>
      <c r="E14" s="145">
        <v>24000</v>
      </c>
      <c r="F14" s="145"/>
      <c r="G14" s="145">
        <f t="shared" si="0"/>
        <v>253175.33000000002</v>
      </c>
      <c r="H14" s="150"/>
    </row>
    <row r="15" spans="1:8" s="148" customFormat="1" ht="12.75" customHeight="1" x14ac:dyDescent="0.25">
      <c r="A15" s="149">
        <v>42714</v>
      </c>
      <c r="B15" s="145" t="s">
        <v>101</v>
      </c>
      <c r="C15" s="145" t="s">
        <v>181</v>
      </c>
      <c r="D15" s="145" t="s">
        <v>143</v>
      </c>
      <c r="E15" s="145">
        <v>46000</v>
      </c>
      <c r="F15" s="145"/>
      <c r="G15" s="145">
        <f t="shared" si="0"/>
        <v>299175.33</v>
      </c>
      <c r="H15" s="150"/>
    </row>
    <row r="16" spans="1:8" s="148" customFormat="1" ht="12.75" customHeight="1" x14ac:dyDescent="0.25">
      <c r="A16" s="149">
        <v>42719</v>
      </c>
      <c r="B16" s="145" t="s">
        <v>101</v>
      </c>
      <c r="C16" s="145" t="s">
        <v>180</v>
      </c>
      <c r="D16" s="145" t="s">
        <v>145</v>
      </c>
      <c r="E16" s="145">
        <v>25000</v>
      </c>
      <c r="F16" s="145"/>
      <c r="G16" s="145">
        <f t="shared" si="0"/>
        <v>324175.33</v>
      </c>
      <c r="H16" s="150"/>
    </row>
    <row r="17" spans="1:8" s="148" customFormat="1" ht="12.75" customHeight="1" x14ac:dyDescent="0.25">
      <c r="A17" s="149">
        <v>42719</v>
      </c>
      <c r="B17" s="145" t="s">
        <v>101</v>
      </c>
      <c r="C17" s="145" t="s">
        <v>321</v>
      </c>
      <c r="D17" s="145" t="s">
        <v>159</v>
      </c>
      <c r="E17" s="145"/>
      <c r="F17" s="145">
        <v>52500</v>
      </c>
      <c r="G17" s="145">
        <f t="shared" si="0"/>
        <v>271675.33</v>
      </c>
      <c r="H17" s="150"/>
    </row>
    <row r="18" spans="1:8" s="148" customFormat="1" ht="12.75" customHeight="1" x14ac:dyDescent="0.25">
      <c r="A18" s="149">
        <v>42719</v>
      </c>
      <c r="B18" s="145" t="s">
        <v>101</v>
      </c>
      <c r="C18" s="145" t="s">
        <v>321</v>
      </c>
      <c r="D18" s="145" t="s">
        <v>158</v>
      </c>
      <c r="E18" s="145"/>
      <c r="F18" s="145">
        <v>75000</v>
      </c>
      <c r="G18" s="145">
        <f t="shared" si="0"/>
        <v>196675.33000000002</v>
      </c>
      <c r="H18" s="150"/>
    </row>
    <row r="19" spans="1:8" s="148" customFormat="1" ht="12.75" customHeight="1" x14ac:dyDescent="0.25">
      <c r="A19" s="149">
        <v>42734</v>
      </c>
      <c r="B19" s="145" t="s">
        <v>101</v>
      </c>
      <c r="C19" s="145" t="s">
        <v>322</v>
      </c>
      <c r="D19" s="145" t="s">
        <v>105</v>
      </c>
      <c r="E19" s="145"/>
      <c r="F19" s="145">
        <v>500</v>
      </c>
      <c r="G19" s="145">
        <f t="shared" si="0"/>
        <v>196175.33000000002</v>
      </c>
      <c r="H19" s="150"/>
    </row>
    <row r="20" spans="1:8" s="148" customFormat="1" ht="12.75" customHeight="1" x14ac:dyDescent="0.25">
      <c r="A20" s="149">
        <v>42734</v>
      </c>
      <c r="B20" s="145" t="s">
        <v>101</v>
      </c>
      <c r="C20" s="145" t="s">
        <v>189</v>
      </c>
      <c r="D20" s="145"/>
      <c r="E20" s="145"/>
      <c r="F20" s="145">
        <v>1730</v>
      </c>
      <c r="G20" s="145">
        <f t="shared" si="0"/>
        <v>194445.33000000002</v>
      </c>
      <c r="H20" s="150"/>
    </row>
    <row r="21" spans="1:8" s="148" customFormat="1" ht="12.75" customHeight="1" x14ac:dyDescent="0.25">
      <c r="A21" s="149">
        <v>42734</v>
      </c>
      <c r="B21" s="145" t="s">
        <v>101</v>
      </c>
      <c r="C21" s="145" t="s">
        <v>189</v>
      </c>
      <c r="D21" s="145"/>
      <c r="E21" s="145"/>
      <c r="F21" s="145">
        <v>522</v>
      </c>
      <c r="G21" s="145">
        <f t="shared" si="0"/>
        <v>193923.33000000002</v>
      </c>
      <c r="H21" s="150"/>
    </row>
    <row r="22" spans="1:8" s="148" customFormat="1" ht="12.75" customHeight="1" x14ac:dyDescent="0.25">
      <c r="A22" s="149">
        <v>42734</v>
      </c>
      <c r="B22" s="145" t="s">
        <v>188</v>
      </c>
      <c r="C22" s="145" t="s">
        <v>323</v>
      </c>
      <c r="D22" s="145" t="s">
        <v>279</v>
      </c>
      <c r="E22" s="145"/>
      <c r="F22" s="145">
        <v>14518</v>
      </c>
      <c r="G22" s="145">
        <f t="shared" si="0"/>
        <v>179405.33000000002</v>
      </c>
      <c r="H22" s="150"/>
    </row>
    <row r="23" spans="1:8" s="148" customFormat="1" ht="12.75" customHeight="1" x14ac:dyDescent="0.25">
      <c r="A23" s="149">
        <v>42734</v>
      </c>
      <c r="B23" s="145" t="s">
        <v>101</v>
      </c>
      <c r="C23" s="145" t="s">
        <v>324</v>
      </c>
      <c r="D23" s="145"/>
      <c r="E23" s="145"/>
      <c r="F23" s="145">
        <v>3638.35</v>
      </c>
      <c r="G23" s="145">
        <f t="shared" si="0"/>
        <v>175766.98</v>
      </c>
      <c r="H23" s="150"/>
    </row>
    <row r="24" spans="1:8" s="148" customFormat="1" ht="12.75" customHeight="1" x14ac:dyDescent="0.25">
      <c r="A24" s="149">
        <v>42734</v>
      </c>
      <c r="B24" s="145" t="s">
        <v>101</v>
      </c>
      <c r="C24" s="145" t="s">
        <v>160</v>
      </c>
      <c r="D24" s="145" t="s">
        <v>325</v>
      </c>
      <c r="E24" s="145"/>
      <c r="F24" s="145">
        <v>4725</v>
      </c>
      <c r="G24" s="145">
        <f t="shared" si="0"/>
        <v>171041.98</v>
      </c>
      <c r="H24" s="150"/>
    </row>
    <row r="25" spans="1:8" s="148" customFormat="1" ht="12.75" customHeight="1" x14ac:dyDescent="0.25">
      <c r="A25" s="149">
        <v>42734</v>
      </c>
      <c r="B25" s="145" t="s">
        <v>101</v>
      </c>
      <c r="C25" s="145" t="s">
        <v>280</v>
      </c>
      <c r="D25" s="145"/>
      <c r="E25" s="145"/>
      <c r="F25" s="145">
        <v>2250</v>
      </c>
      <c r="G25" s="145">
        <f t="shared" si="0"/>
        <v>168791.98</v>
      </c>
      <c r="H25" s="150"/>
    </row>
    <row r="26" spans="1:8" s="148" customFormat="1" ht="12.75" customHeight="1" x14ac:dyDescent="0.25">
      <c r="A26" s="149">
        <v>42734</v>
      </c>
      <c r="B26" s="145" t="s">
        <v>101</v>
      </c>
      <c r="C26" s="145" t="s">
        <v>189</v>
      </c>
      <c r="D26" s="145"/>
      <c r="E26" s="145"/>
      <c r="F26" s="145">
        <v>2232</v>
      </c>
      <c r="G26" s="145">
        <f t="shared" si="0"/>
        <v>166559.98000000001</v>
      </c>
      <c r="H26" s="150"/>
    </row>
    <row r="27" spans="1:8" s="148" customFormat="1" ht="12.75" customHeight="1" x14ac:dyDescent="0.25">
      <c r="A27" s="149">
        <v>42735</v>
      </c>
      <c r="B27" s="145" t="s">
        <v>101</v>
      </c>
      <c r="C27" s="145" t="s">
        <v>190</v>
      </c>
      <c r="D27" s="145"/>
      <c r="E27" s="145">
        <v>2007.63</v>
      </c>
      <c r="F27" s="145"/>
      <c r="G27" s="145">
        <f>G26+E27-F27</f>
        <v>168567.61000000002</v>
      </c>
      <c r="H27" s="150"/>
    </row>
    <row r="28" spans="1:8" s="148" customFormat="1" ht="12.75" customHeight="1" x14ac:dyDescent="0.2">
      <c r="A28" s="149">
        <v>42735</v>
      </c>
      <c r="B28" s="145" t="s">
        <v>411</v>
      </c>
      <c r="C28" s="223" t="s">
        <v>413</v>
      </c>
      <c r="D28" s="145" t="s">
        <v>433</v>
      </c>
      <c r="E28" s="145"/>
      <c r="F28" s="145">
        <v>15</v>
      </c>
      <c r="G28" s="145">
        <f>G27-F28</f>
        <v>168552.61000000002</v>
      </c>
      <c r="H28" s="150"/>
    </row>
    <row r="29" spans="1:8" s="148" customFormat="1" ht="12.75" customHeight="1" x14ac:dyDescent="0.25">
      <c r="A29" s="155">
        <v>42735</v>
      </c>
      <c r="B29" s="151"/>
      <c r="C29" s="151" t="s">
        <v>326</v>
      </c>
      <c r="D29" s="151"/>
      <c r="E29" s="152">
        <f>SUM(E7:E27)</f>
        <v>149007.63</v>
      </c>
      <c r="F29" s="152">
        <f>SUM(F9:F28)</f>
        <v>332562.34999999998</v>
      </c>
      <c r="G29" s="152">
        <f>G28</f>
        <v>168552.61000000002</v>
      </c>
      <c r="H29" s="150"/>
    </row>
    <row r="30" spans="1:8" s="148" customFormat="1" ht="12.75" customHeight="1" x14ac:dyDescent="0.25"/>
    <row r="31" spans="1:8" s="148" customFormat="1" ht="12.75" customHeight="1" x14ac:dyDescent="0.25">
      <c r="A31" s="147" t="s">
        <v>318</v>
      </c>
    </row>
    <row r="32" spans="1:8" s="148" customFormat="1" ht="12.75" customHeight="1" x14ac:dyDescent="0.25">
      <c r="A32" s="149">
        <v>42705</v>
      </c>
      <c r="B32" s="145"/>
      <c r="C32" s="145" t="s">
        <v>102</v>
      </c>
      <c r="D32" s="145"/>
      <c r="E32" s="145"/>
      <c r="F32" s="145"/>
      <c r="G32" s="145">
        <v>10</v>
      </c>
      <c r="H32" s="150"/>
    </row>
    <row r="33" spans="1:8" s="148" customFormat="1" ht="12.75" customHeight="1" x14ac:dyDescent="0.25">
      <c r="A33" s="149">
        <v>42734</v>
      </c>
      <c r="B33" s="145" t="s">
        <v>101</v>
      </c>
      <c r="C33" s="145" t="s">
        <v>185</v>
      </c>
      <c r="D33" s="145" t="s">
        <v>327</v>
      </c>
      <c r="E33" s="145"/>
      <c r="F33" s="145">
        <v>2891.25</v>
      </c>
      <c r="G33" s="145">
        <f>G32+E33-F33</f>
        <v>-2881.25</v>
      </c>
      <c r="H33" s="150"/>
    </row>
    <row r="34" spans="1:8" s="148" customFormat="1" ht="12.75" customHeight="1" x14ac:dyDescent="0.25">
      <c r="A34" s="149">
        <v>42734</v>
      </c>
      <c r="B34" s="145" t="s">
        <v>101</v>
      </c>
      <c r="C34" s="145" t="s">
        <v>186</v>
      </c>
      <c r="D34" s="145" t="s">
        <v>327</v>
      </c>
      <c r="E34" s="145"/>
      <c r="F34" s="145">
        <v>3372</v>
      </c>
      <c r="G34" s="145">
        <f>G33+E34-F34</f>
        <v>-6253.25</v>
      </c>
      <c r="H34" s="150"/>
    </row>
    <row r="35" spans="1:8" s="148" customFormat="1" ht="12.75" customHeight="1" x14ac:dyDescent="0.25">
      <c r="A35" s="149">
        <v>42734</v>
      </c>
      <c r="B35" s="145" t="s">
        <v>101</v>
      </c>
      <c r="C35" s="145" t="s">
        <v>187</v>
      </c>
      <c r="D35" s="145" t="s">
        <v>327</v>
      </c>
      <c r="E35" s="145"/>
      <c r="F35" s="145">
        <v>3706.5</v>
      </c>
      <c r="G35" s="145">
        <f>G34+E35-F35</f>
        <v>-9959.75</v>
      </c>
      <c r="H35" s="150"/>
    </row>
    <row r="36" spans="1:8" s="148" customFormat="1" ht="12.75" customHeight="1" x14ac:dyDescent="0.25">
      <c r="A36" s="149">
        <v>42734</v>
      </c>
      <c r="B36" s="145" t="s">
        <v>101</v>
      </c>
      <c r="C36" s="145" t="s">
        <v>328</v>
      </c>
      <c r="D36" s="145" t="s">
        <v>327</v>
      </c>
      <c r="E36" s="145"/>
      <c r="F36" s="145">
        <v>4548.25</v>
      </c>
      <c r="G36" s="145">
        <f>G35+E36-F36</f>
        <v>-14508</v>
      </c>
      <c r="H36" s="150"/>
    </row>
    <row r="37" spans="1:8" s="148" customFormat="1" ht="12.75" customHeight="1" x14ac:dyDescent="0.25">
      <c r="A37" s="149">
        <v>42734</v>
      </c>
      <c r="B37" s="145" t="s">
        <v>188</v>
      </c>
      <c r="C37" s="145" t="s">
        <v>323</v>
      </c>
      <c r="D37" s="145" t="s">
        <v>279</v>
      </c>
      <c r="E37" s="145">
        <v>14518</v>
      </c>
      <c r="F37" s="145"/>
      <c r="G37" s="145">
        <f>G36+E37-F37</f>
        <v>10</v>
      </c>
      <c r="H37" s="150"/>
    </row>
    <row r="38" spans="1:8" s="148" customFormat="1" ht="12.75" customHeight="1" x14ac:dyDescent="0.25">
      <c r="A38" s="155">
        <v>42735</v>
      </c>
      <c r="B38" s="151"/>
      <c r="C38" s="151" t="s">
        <v>329</v>
      </c>
      <c r="D38" s="151"/>
      <c r="E38" s="152">
        <f>SUM(E31:E37)</f>
        <v>14518</v>
      </c>
      <c r="F38" s="152">
        <f>SUM(F31:F37)</f>
        <v>14518</v>
      </c>
      <c r="G38" s="152">
        <f>G37</f>
        <v>10</v>
      </c>
      <c r="H38" s="150"/>
    </row>
    <row r="39" spans="1:8" s="148" customFormat="1" ht="12.75" customHeight="1" x14ac:dyDescent="0.25"/>
    <row r="40" spans="1:8" s="148" customFormat="1" ht="12.75" customHeight="1" x14ac:dyDescent="0.25">
      <c r="A40" s="147" t="s">
        <v>184</v>
      </c>
    </row>
    <row r="41" spans="1:8" s="148" customFormat="1" ht="12.75" customHeight="1" x14ac:dyDescent="0.25">
      <c r="A41" s="149">
        <v>42705</v>
      </c>
      <c r="B41" s="145"/>
      <c r="C41" s="145" t="s">
        <v>102</v>
      </c>
      <c r="D41" s="145"/>
      <c r="E41" s="145"/>
      <c r="F41" s="145"/>
      <c r="G41" s="145">
        <v>145000</v>
      </c>
      <c r="H41" s="150"/>
    </row>
    <row r="42" spans="1:8" s="148" customFormat="1" ht="12.75" customHeight="1" x14ac:dyDescent="0.25">
      <c r="A42" s="149">
        <v>42706</v>
      </c>
      <c r="B42" s="145" t="s">
        <v>106</v>
      </c>
      <c r="C42" s="145" t="s">
        <v>134</v>
      </c>
      <c r="D42" s="145" t="s">
        <v>278</v>
      </c>
      <c r="E42" s="145">
        <v>24000</v>
      </c>
      <c r="F42" s="145"/>
      <c r="G42" s="145">
        <f t="shared" ref="G42:G51" si="1">G41+E42-F42</f>
        <v>169000</v>
      </c>
      <c r="H42" s="150"/>
    </row>
    <row r="43" spans="1:8" s="148" customFormat="1" ht="12.75" customHeight="1" x14ac:dyDescent="0.25">
      <c r="A43" s="149">
        <v>42707</v>
      </c>
      <c r="B43" s="145" t="s">
        <v>101</v>
      </c>
      <c r="C43" s="145" t="s">
        <v>183</v>
      </c>
      <c r="D43" s="145" t="s">
        <v>144</v>
      </c>
      <c r="E43" s="145"/>
      <c r="F43" s="145">
        <v>40000</v>
      </c>
      <c r="G43" s="145">
        <f t="shared" si="1"/>
        <v>129000</v>
      </c>
      <c r="H43" s="150"/>
    </row>
    <row r="44" spans="1:8" s="148" customFormat="1" ht="12.75" customHeight="1" x14ac:dyDescent="0.25">
      <c r="A44" s="149">
        <v>42709</v>
      </c>
      <c r="B44" s="145" t="s">
        <v>106</v>
      </c>
      <c r="C44" s="145" t="s">
        <v>133</v>
      </c>
      <c r="D44" s="145" t="s">
        <v>281</v>
      </c>
      <c r="E44" s="145">
        <v>48000</v>
      </c>
      <c r="F44" s="145"/>
      <c r="G44" s="145">
        <f t="shared" si="1"/>
        <v>177000</v>
      </c>
      <c r="H44" s="150"/>
    </row>
    <row r="45" spans="1:8" s="148" customFormat="1" ht="12.75" customHeight="1" x14ac:dyDescent="0.25">
      <c r="A45" s="149">
        <v>42709</v>
      </c>
      <c r="B45" s="145" t="s">
        <v>101</v>
      </c>
      <c r="C45" s="145" t="s">
        <v>182</v>
      </c>
      <c r="D45" s="145" t="s">
        <v>142</v>
      </c>
      <c r="E45" s="145"/>
      <c r="F45" s="145">
        <v>12000</v>
      </c>
      <c r="G45" s="145">
        <f t="shared" si="1"/>
        <v>165000</v>
      </c>
      <c r="H45" s="150"/>
    </row>
    <row r="46" spans="1:8" s="148" customFormat="1" ht="12.75" customHeight="1" x14ac:dyDescent="0.25">
      <c r="A46" s="149">
        <v>42709</v>
      </c>
      <c r="B46" s="145" t="s">
        <v>101</v>
      </c>
      <c r="C46" s="145" t="s">
        <v>182</v>
      </c>
      <c r="D46" s="145" t="s">
        <v>278</v>
      </c>
      <c r="E46" s="145"/>
      <c r="F46" s="145">
        <v>24000</v>
      </c>
      <c r="G46" s="145">
        <f t="shared" si="1"/>
        <v>141000</v>
      </c>
      <c r="H46" s="150"/>
    </row>
    <row r="47" spans="1:8" s="148" customFormat="1" ht="12.75" customHeight="1" x14ac:dyDescent="0.25">
      <c r="A47" s="149">
        <v>42714</v>
      </c>
      <c r="B47" s="145" t="s">
        <v>106</v>
      </c>
      <c r="C47" s="145" t="s">
        <v>134</v>
      </c>
      <c r="D47" s="145" t="s">
        <v>282</v>
      </c>
      <c r="E47" s="145">
        <v>33000</v>
      </c>
      <c r="F47" s="145"/>
      <c r="G47" s="145">
        <f t="shared" si="1"/>
        <v>174000</v>
      </c>
      <c r="H47" s="150"/>
    </row>
    <row r="48" spans="1:8" s="148" customFormat="1" ht="12.75" customHeight="1" x14ac:dyDescent="0.25">
      <c r="A48" s="149">
        <v>42714</v>
      </c>
      <c r="B48" s="145" t="s">
        <v>101</v>
      </c>
      <c r="C48" s="145" t="s">
        <v>181</v>
      </c>
      <c r="D48" s="145" t="s">
        <v>143</v>
      </c>
      <c r="E48" s="145"/>
      <c r="F48" s="145">
        <v>46000</v>
      </c>
      <c r="G48" s="145">
        <f t="shared" si="1"/>
        <v>128000</v>
      </c>
      <c r="H48" s="150"/>
    </row>
    <row r="49" spans="1:8" s="148" customFormat="1" ht="12.75" customHeight="1" x14ac:dyDescent="0.25">
      <c r="A49" s="149">
        <v>42719</v>
      </c>
      <c r="B49" s="145" t="s">
        <v>101</v>
      </c>
      <c r="C49" s="145" t="s">
        <v>180</v>
      </c>
      <c r="D49" s="145" t="s">
        <v>145</v>
      </c>
      <c r="E49" s="145"/>
      <c r="F49" s="145">
        <v>25000</v>
      </c>
      <c r="G49" s="145">
        <f t="shared" si="1"/>
        <v>103000</v>
      </c>
      <c r="H49" s="150"/>
    </row>
    <row r="50" spans="1:8" s="148" customFormat="1" ht="12.75" customHeight="1" x14ac:dyDescent="0.25">
      <c r="A50" s="149">
        <v>42724</v>
      </c>
      <c r="B50" s="145" t="s">
        <v>106</v>
      </c>
      <c r="C50" s="145" t="s">
        <v>132</v>
      </c>
      <c r="D50" s="145" t="s">
        <v>283</v>
      </c>
      <c r="E50" s="145">
        <v>9400</v>
      </c>
      <c r="F50" s="145"/>
      <c r="G50" s="145">
        <f t="shared" si="1"/>
        <v>112400</v>
      </c>
      <c r="H50" s="150"/>
    </row>
    <row r="51" spans="1:8" s="148" customFormat="1" ht="12.75" customHeight="1" x14ac:dyDescent="0.25">
      <c r="A51" s="149">
        <v>42732</v>
      </c>
      <c r="B51" s="145" t="s">
        <v>106</v>
      </c>
      <c r="C51" s="145" t="s">
        <v>132</v>
      </c>
      <c r="D51" s="145" t="s">
        <v>284</v>
      </c>
      <c r="E51" s="145">
        <v>24000</v>
      </c>
      <c r="F51" s="145"/>
      <c r="G51" s="145">
        <f t="shared" si="1"/>
        <v>136400</v>
      </c>
      <c r="H51" s="150"/>
    </row>
    <row r="52" spans="1:8" s="148" customFormat="1" ht="12.75" customHeight="1" x14ac:dyDescent="0.2">
      <c r="A52" s="149">
        <v>42735</v>
      </c>
      <c r="B52" s="145" t="s">
        <v>418</v>
      </c>
      <c r="C52" s="223" t="s">
        <v>419</v>
      </c>
      <c r="D52" s="145"/>
      <c r="E52" s="145"/>
      <c r="F52" s="145">
        <v>2000</v>
      </c>
      <c r="G52" s="145">
        <f>G51-F52</f>
        <v>134400</v>
      </c>
      <c r="H52" s="150"/>
    </row>
    <row r="53" spans="1:8" s="148" customFormat="1" ht="12.75" customHeight="1" x14ac:dyDescent="0.25">
      <c r="A53" s="155">
        <v>42735</v>
      </c>
      <c r="B53" s="151"/>
      <c r="C53" s="151" t="s">
        <v>179</v>
      </c>
      <c r="D53" s="151"/>
      <c r="E53" s="152">
        <f>SUM(E40:E51)</f>
        <v>138400</v>
      </c>
      <c r="F53" s="152">
        <f>SUM(F41:F52)</f>
        <v>149000</v>
      </c>
      <c r="G53" s="152">
        <f>G52</f>
        <v>134400</v>
      </c>
      <c r="H53" s="150"/>
    </row>
    <row r="54" spans="1:8" s="148" customFormat="1" ht="12.75" customHeight="1" x14ac:dyDescent="0.25"/>
    <row r="55" spans="1:8" s="148" customFormat="1" ht="12.75" customHeight="1" x14ac:dyDescent="0.25">
      <c r="A55" s="147" t="s">
        <v>178</v>
      </c>
    </row>
    <row r="56" spans="1:8" s="148" customFormat="1" ht="12.75" customHeight="1" x14ac:dyDescent="0.25">
      <c r="A56" s="149">
        <v>42705</v>
      </c>
      <c r="B56" s="145"/>
      <c r="C56" s="145" t="s">
        <v>102</v>
      </c>
      <c r="D56" s="145"/>
      <c r="E56" s="145"/>
      <c r="F56" s="145"/>
      <c r="G56" s="145">
        <v>-2900</v>
      </c>
      <c r="H56" s="150"/>
    </row>
    <row r="57" spans="1:8" s="148" customFormat="1" ht="12.75" customHeight="1" x14ac:dyDescent="0.2">
      <c r="A57" s="149">
        <v>42735</v>
      </c>
      <c r="B57" s="145" t="s">
        <v>418</v>
      </c>
      <c r="C57" s="223" t="s">
        <v>419</v>
      </c>
      <c r="D57" s="145"/>
      <c r="E57" s="145">
        <v>2000</v>
      </c>
      <c r="F57" s="145"/>
      <c r="G57" s="145">
        <f>G56+E57</f>
        <v>-900</v>
      </c>
      <c r="H57" s="150"/>
    </row>
    <row r="58" spans="1:8" s="148" customFormat="1" ht="12.75" customHeight="1" x14ac:dyDescent="0.2">
      <c r="A58" s="149">
        <v>42735</v>
      </c>
      <c r="B58" s="145" t="s">
        <v>431</v>
      </c>
      <c r="C58" s="223" t="s">
        <v>432</v>
      </c>
      <c r="D58" s="145"/>
      <c r="E58" s="145"/>
      <c r="F58" s="145">
        <v>1788</v>
      </c>
      <c r="G58" s="145">
        <f>G57-F58</f>
        <v>-2688</v>
      </c>
      <c r="H58" s="150"/>
    </row>
    <row r="59" spans="1:8" s="148" customFormat="1" ht="12.75" customHeight="1" x14ac:dyDescent="0.25">
      <c r="A59" s="155">
        <v>42735</v>
      </c>
      <c r="B59" s="151"/>
      <c r="C59" s="151" t="s">
        <v>177</v>
      </c>
      <c r="D59" s="151"/>
      <c r="E59" s="152">
        <f>E57</f>
        <v>2000</v>
      </c>
      <c r="F59" s="152">
        <f>SUM(F56:F58)</f>
        <v>1788</v>
      </c>
      <c r="G59" s="152">
        <f>G58</f>
        <v>-2688</v>
      </c>
      <c r="H59" s="150"/>
    </row>
    <row r="60" spans="1:8" s="148" customFormat="1" ht="12.75" customHeight="1" x14ac:dyDescent="0.25"/>
    <row r="61" spans="1:8" s="148" customFormat="1" ht="12.75" customHeight="1" x14ac:dyDescent="0.25">
      <c r="A61" s="147" t="s">
        <v>176</v>
      </c>
    </row>
    <row r="62" spans="1:8" s="148" customFormat="1" ht="12.75" customHeight="1" x14ac:dyDescent="0.25">
      <c r="A62" s="149">
        <v>42705</v>
      </c>
      <c r="B62" s="145"/>
      <c r="C62" s="145" t="s">
        <v>102</v>
      </c>
      <c r="D62" s="145"/>
      <c r="E62" s="145"/>
      <c r="F62" s="145"/>
      <c r="G62" s="145">
        <v>0</v>
      </c>
      <c r="H62" s="150"/>
    </row>
    <row r="63" spans="1:8" s="148" customFormat="1" ht="12.75" customHeight="1" x14ac:dyDescent="0.25">
      <c r="A63" s="149">
        <v>42705</v>
      </c>
      <c r="B63" s="145" t="s">
        <v>101</v>
      </c>
      <c r="C63" s="145" t="s">
        <v>242</v>
      </c>
      <c r="D63" s="145"/>
      <c r="E63" s="145">
        <v>68000</v>
      </c>
      <c r="F63" s="145"/>
      <c r="G63" s="145">
        <f>G62+E63-F63</f>
        <v>68000</v>
      </c>
      <c r="H63" s="150"/>
    </row>
    <row r="64" spans="1:8" s="148" customFormat="1" ht="12.75" customHeight="1" x14ac:dyDescent="0.25">
      <c r="A64" s="149">
        <v>42735</v>
      </c>
      <c r="B64" s="145" t="s">
        <v>101</v>
      </c>
      <c r="C64" s="145" t="s">
        <v>330</v>
      </c>
      <c r="D64" s="145"/>
      <c r="E64" s="145"/>
      <c r="F64" s="145">
        <v>2007.63</v>
      </c>
      <c r="G64" s="145">
        <f>G63+E64-F64</f>
        <v>65992.37</v>
      </c>
      <c r="H64" s="150"/>
    </row>
    <row r="65" spans="1:8" s="148" customFormat="1" ht="12.75" customHeight="1" x14ac:dyDescent="0.2">
      <c r="A65" s="149">
        <v>42735</v>
      </c>
      <c r="B65" s="145" t="s">
        <v>434</v>
      </c>
      <c r="C65" s="223" t="s">
        <v>435</v>
      </c>
      <c r="D65" s="145"/>
      <c r="E65" s="145">
        <v>226.67</v>
      </c>
      <c r="F65" s="145"/>
      <c r="G65" s="145">
        <f>G64+E65</f>
        <v>66219.039999999994</v>
      </c>
      <c r="H65" s="150"/>
    </row>
    <row r="66" spans="1:8" s="148" customFormat="1" ht="12.75" customHeight="1" x14ac:dyDescent="0.25">
      <c r="A66" s="155">
        <v>42735</v>
      </c>
      <c r="B66" s="151"/>
      <c r="C66" s="151" t="s">
        <v>175</v>
      </c>
      <c r="D66" s="151"/>
      <c r="E66" s="152">
        <f>SUM(E63:E65)</f>
        <v>68226.67</v>
      </c>
      <c r="F66" s="152">
        <f>SUM(F61:F64)</f>
        <v>2007.63</v>
      </c>
      <c r="G66" s="152">
        <f>G65</f>
        <v>66219.039999999994</v>
      </c>
      <c r="H66" s="150"/>
    </row>
    <row r="67" spans="1:8" s="148" customFormat="1" ht="12.75" customHeight="1" x14ac:dyDescent="0.25"/>
    <row r="68" spans="1:8" s="148" customFormat="1" ht="12.75" customHeight="1" x14ac:dyDescent="0.25">
      <c r="A68" s="147" t="s">
        <v>174</v>
      </c>
    </row>
    <row r="69" spans="1:8" s="148" customFormat="1" ht="12.75" customHeight="1" x14ac:dyDescent="0.25">
      <c r="A69" s="149">
        <v>42705</v>
      </c>
      <c r="B69" s="145"/>
      <c r="C69" s="145" t="s">
        <v>102</v>
      </c>
      <c r="D69" s="145"/>
      <c r="E69" s="145"/>
      <c r="F69" s="145"/>
      <c r="G69" s="145">
        <v>33000</v>
      </c>
      <c r="H69" s="150"/>
    </row>
    <row r="70" spans="1:8" s="148" customFormat="1" ht="12.75" customHeight="1" x14ac:dyDescent="0.25">
      <c r="A70" s="149">
        <v>42706</v>
      </c>
      <c r="B70" s="145" t="s">
        <v>106</v>
      </c>
      <c r="C70" s="145" t="s">
        <v>331</v>
      </c>
      <c r="D70" s="145" t="s">
        <v>158</v>
      </c>
      <c r="E70" s="145">
        <v>15000</v>
      </c>
      <c r="F70" s="145"/>
      <c r="G70" s="145">
        <f t="shared" ref="G70:G79" si="2">G69+E70-F70</f>
        <v>48000</v>
      </c>
      <c r="H70" s="150"/>
    </row>
    <row r="71" spans="1:8" s="148" customFormat="1" ht="12.75" customHeight="1" x14ac:dyDescent="0.25">
      <c r="A71" s="149">
        <v>42706</v>
      </c>
      <c r="B71" s="145" t="s">
        <v>106</v>
      </c>
      <c r="C71" s="145" t="s">
        <v>332</v>
      </c>
      <c r="D71" s="145" t="s">
        <v>158</v>
      </c>
      <c r="E71" s="145">
        <v>15000</v>
      </c>
      <c r="F71" s="145"/>
      <c r="G71" s="145">
        <f t="shared" si="2"/>
        <v>63000</v>
      </c>
      <c r="H71" s="150"/>
    </row>
    <row r="72" spans="1:8" s="148" customFormat="1" ht="12.75" customHeight="1" x14ac:dyDescent="0.25">
      <c r="A72" s="149">
        <v>42706</v>
      </c>
      <c r="B72" s="145" t="s">
        <v>106</v>
      </c>
      <c r="C72" s="145" t="s">
        <v>333</v>
      </c>
      <c r="D72" s="145" t="s">
        <v>158</v>
      </c>
      <c r="E72" s="145">
        <v>10000</v>
      </c>
      <c r="F72" s="145"/>
      <c r="G72" s="145">
        <f t="shared" si="2"/>
        <v>73000</v>
      </c>
      <c r="H72" s="150"/>
    </row>
    <row r="73" spans="1:8" s="148" customFormat="1" ht="12.75" customHeight="1" x14ac:dyDescent="0.25">
      <c r="A73" s="149">
        <v>42706</v>
      </c>
      <c r="B73" s="145" t="s">
        <v>106</v>
      </c>
      <c r="C73" s="145" t="s">
        <v>334</v>
      </c>
      <c r="D73" s="145" t="s">
        <v>158</v>
      </c>
      <c r="E73" s="145">
        <v>35000</v>
      </c>
      <c r="F73" s="145"/>
      <c r="G73" s="145">
        <f t="shared" si="2"/>
        <v>108000</v>
      </c>
      <c r="H73" s="150"/>
    </row>
    <row r="74" spans="1:8" s="148" customFormat="1" ht="12.75" customHeight="1" x14ac:dyDescent="0.25">
      <c r="A74" s="149">
        <v>42706</v>
      </c>
      <c r="B74" s="145"/>
      <c r="C74" s="145" t="s">
        <v>134</v>
      </c>
      <c r="D74" s="145"/>
      <c r="E74" s="145"/>
      <c r="F74" s="145">
        <v>12000</v>
      </c>
      <c r="G74" s="145">
        <f t="shared" si="2"/>
        <v>96000</v>
      </c>
      <c r="H74" s="150"/>
    </row>
    <row r="75" spans="1:8" s="148" customFormat="1" ht="12.75" customHeight="1" x14ac:dyDescent="0.25">
      <c r="A75" s="149">
        <v>42709</v>
      </c>
      <c r="B75" s="145"/>
      <c r="C75" s="145" t="s">
        <v>133</v>
      </c>
      <c r="D75" s="145"/>
      <c r="E75" s="145"/>
      <c r="F75" s="145">
        <v>28000</v>
      </c>
      <c r="G75" s="145">
        <f t="shared" si="2"/>
        <v>68000</v>
      </c>
      <c r="H75" s="150"/>
    </row>
    <row r="76" spans="1:8" s="148" customFormat="1" ht="12.75" customHeight="1" x14ac:dyDescent="0.25">
      <c r="A76" s="149">
        <v>42710</v>
      </c>
      <c r="B76" s="145" t="s">
        <v>106</v>
      </c>
      <c r="C76" s="145" t="s">
        <v>334</v>
      </c>
      <c r="D76" s="145" t="s">
        <v>159</v>
      </c>
      <c r="E76" s="145">
        <v>52500</v>
      </c>
      <c r="F76" s="145"/>
      <c r="G76" s="145">
        <f t="shared" si="2"/>
        <v>120500</v>
      </c>
      <c r="H76" s="150"/>
    </row>
    <row r="77" spans="1:8" s="148" customFormat="1" ht="12.75" customHeight="1" x14ac:dyDescent="0.25">
      <c r="A77" s="149">
        <v>42714</v>
      </c>
      <c r="B77" s="145"/>
      <c r="C77" s="145" t="s">
        <v>134</v>
      </c>
      <c r="D77" s="145"/>
      <c r="E77" s="145"/>
      <c r="F77" s="145">
        <v>18000</v>
      </c>
      <c r="G77" s="145">
        <f t="shared" si="2"/>
        <v>102500</v>
      </c>
      <c r="H77" s="150"/>
    </row>
    <row r="78" spans="1:8" s="148" customFormat="1" ht="12.75" customHeight="1" x14ac:dyDescent="0.25">
      <c r="A78" s="149">
        <v>42724</v>
      </c>
      <c r="B78" s="145"/>
      <c r="C78" s="145" t="s">
        <v>132</v>
      </c>
      <c r="D78" s="145"/>
      <c r="E78" s="145"/>
      <c r="F78" s="145">
        <v>6000</v>
      </c>
      <c r="G78" s="145">
        <f t="shared" si="2"/>
        <v>96500</v>
      </c>
      <c r="H78" s="150"/>
    </row>
    <row r="79" spans="1:8" s="148" customFormat="1" ht="12.75" customHeight="1" x14ac:dyDescent="0.25">
      <c r="A79" s="149">
        <v>42732</v>
      </c>
      <c r="B79" s="145"/>
      <c r="C79" s="145" t="s">
        <v>132</v>
      </c>
      <c r="D79" s="145"/>
      <c r="E79" s="145"/>
      <c r="F79" s="145">
        <v>12000</v>
      </c>
      <c r="G79" s="145">
        <f t="shared" si="2"/>
        <v>84500</v>
      </c>
      <c r="H79" s="150"/>
    </row>
    <row r="80" spans="1:8" s="148" customFormat="1" ht="12.75" customHeight="1" x14ac:dyDescent="0.2">
      <c r="A80" s="149">
        <v>42735</v>
      </c>
      <c r="B80" s="145" t="s">
        <v>437</v>
      </c>
      <c r="C80" s="223" t="s">
        <v>438</v>
      </c>
      <c r="D80" s="145"/>
      <c r="E80" s="145"/>
      <c r="F80" s="145">
        <v>2000</v>
      </c>
      <c r="G80" s="145">
        <f>G79-F80</f>
        <v>82500</v>
      </c>
      <c r="H80" s="150"/>
    </row>
    <row r="81" spans="1:9" s="148" customFormat="1" ht="12.75" customHeight="1" x14ac:dyDescent="0.25">
      <c r="A81" s="155">
        <v>42735</v>
      </c>
      <c r="B81" s="151"/>
      <c r="C81" s="151" t="s">
        <v>173</v>
      </c>
      <c r="D81" s="151"/>
      <c r="E81" s="152">
        <f>SUM(E68:E79)</f>
        <v>127500</v>
      </c>
      <c r="F81" s="152">
        <f>SUM(F74:F80)</f>
        <v>78000</v>
      </c>
      <c r="G81" s="152">
        <f>G80</f>
        <v>82500</v>
      </c>
      <c r="H81" s="150"/>
    </row>
    <row r="82" spans="1:9" s="148" customFormat="1" ht="12.75" customHeight="1" x14ac:dyDescent="0.25">
      <c r="A82" s="165"/>
      <c r="B82" s="166"/>
      <c r="C82" s="166"/>
      <c r="D82" s="166"/>
      <c r="E82" s="147"/>
      <c r="F82" s="147"/>
      <c r="G82" s="147"/>
      <c r="H82" s="150"/>
    </row>
    <row r="83" spans="1:9" s="148" customFormat="1" ht="12.75" customHeight="1" x14ac:dyDescent="0.25">
      <c r="A83" s="147" t="s">
        <v>172</v>
      </c>
    </row>
    <row r="84" spans="1:9" s="148" customFormat="1" ht="12.75" customHeight="1" x14ac:dyDescent="0.25">
      <c r="A84" s="149">
        <v>42705</v>
      </c>
      <c r="B84" s="145"/>
      <c r="C84" s="145" t="s">
        <v>102</v>
      </c>
      <c r="D84" s="145"/>
      <c r="E84" s="145"/>
      <c r="F84" s="145"/>
      <c r="G84" s="145">
        <v>0</v>
      </c>
      <c r="I84" s="150"/>
    </row>
    <row r="85" spans="1:9" s="148" customFormat="1" ht="12.75" customHeight="1" x14ac:dyDescent="0.25">
      <c r="A85" s="149">
        <v>42705</v>
      </c>
      <c r="B85" s="145" t="s">
        <v>106</v>
      </c>
      <c r="C85" s="145" t="s">
        <v>384</v>
      </c>
      <c r="D85" s="145" t="s">
        <v>164</v>
      </c>
      <c r="E85" s="145">
        <v>5520</v>
      </c>
      <c r="F85" s="145"/>
      <c r="G85" s="145">
        <f>G84+E85-F85</f>
        <v>5520</v>
      </c>
      <c r="I85" s="150"/>
    </row>
    <row r="86" spans="1:9" s="148" customFormat="1" ht="12.75" customHeight="1" x14ac:dyDescent="0.25">
      <c r="A86" s="149">
        <v>42705</v>
      </c>
      <c r="B86" s="145" t="s">
        <v>106</v>
      </c>
      <c r="C86" s="145" t="s">
        <v>387</v>
      </c>
      <c r="D86" s="145" t="s">
        <v>164</v>
      </c>
      <c r="E86" s="145">
        <v>5412</v>
      </c>
      <c r="F86" s="145"/>
      <c r="G86" s="145">
        <f>G85+E86-F86</f>
        <v>10932</v>
      </c>
      <c r="I86" s="150"/>
    </row>
    <row r="87" spans="1:9" s="148" customFormat="1" ht="12.75" customHeight="1" x14ac:dyDescent="0.2">
      <c r="A87" s="149">
        <v>42735</v>
      </c>
      <c r="B87" s="145" t="s">
        <v>441</v>
      </c>
      <c r="C87" s="223" t="s">
        <v>442</v>
      </c>
      <c r="D87" s="145"/>
      <c r="E87" s="145"/>
      <c r="F87" s="145">
        <v>460</v>
      </c>
      <c r="G87" s="145">
        <f>G86-F87</f>
        <v>10472</v>
      </c>
      <c r="I87" s="150"/>
    </row>
    <row r="88" spans="1:9" s="148" customFormat="1" ht="12.75" customHeight="1" x14ac:dyDescent="0.2">
      <c r="A88" s="149">
        <v>42735</v>
      </c>
      <c r="B88" s="145" t="s">
        <v>443</v>
      </c>
      <c r="C88" s="223" t="s">
        <v>444</v>
      </c>
      <c r="D88" s="145"/>
      <c r="E88" s="145"/>
      <c r="F88" s="145">
        <v>451</v>
      </c>
      <c r="G88" s="145">
        <f>G87-F88</f>
        <v>10021</v>
      </c>
      <c r="I88" s="150"/>
    </row>
    <row r="89" spans="1:9" s="148" customFormat="1" ht="12.75" customHeight="1" x14ac:dyDescent="0.25">
      <c r="A89" s="155">
        <v>42735</v>
      </c>
      <c r="B89" s="151"/>
      <c r="C89" s="151" t="s">
        <v>171</v>
      </c>
      <c r="D89" s="151"/>
      <c r="E89" s="152">
        <f>SUM(E83:E86)</f>
        <v>10932</v>
      </c>
      <c r="F89" s="152">
        <f>SUM(F83:F86)</f>
        <v>0</v>
      </c>
      <c r="G89" s="152">
        <f>G88</f>
        <v>10021</v>
      </c>
      <c r="I89" s="150"/>
    </row>
    <row r="90" spans="1:9" s="148" customFormat="1" ht="12.75" customHeight="1" x14ac:dyDescent="0.25"/>
    <row r="91" spans="1:9" s="148" customFormat="1" ht="12.75" customHeight="1" x14ac:dyDescent="0.25">
      <c r="A91" s="147" t="s">
        <v>170</v>
      </c>
    </row>
    <row r="92" spans="1:9" s="148" customFormat="1" ht="12.75" customHeight="1" x14ac:dyDescent="0.25">
      <c r="A92" s="149">
        <v>42705</v>
      </c>
      <c r="B92" s="145"/>
      <c r="C92" s="145" t="s">
        <v>102</v>
      </c>
      <c r="D92" s="145"/>
      <c r="E92" s="145"/>
      <c r="F92" s="145"/>
      <c r="G92" s="145">
        <v>265500</v>
      </c>
      <c r="H92" s="150"/>
    </row>
    <row r="93" spans="1:9" s="148" customFormat="1" ht="12.75" customHeight="1" x14ac:dyDescent="0.2">
      <c r="A93" s="149">
        <v>42735</v>
      </c>
      <c r="B93" s="145" t="s">
        <v>454</v>
      </c>
      <c r="C93" s="223" t="s">
        <v>456</v>
      </c>
      <c r="D93" s="145"/>
      <c r="E93" s="145">
        <v>11000</v>
      </c>
      <c r="F93" s="145"/>
      <c r="G93" s="145">
        <f>G92+E93</f>
        <v>276500</v>
      </c>
      <c r="H93" s="150"/>
    </row>
    <row r="94" spans="1:9" s="148" customFormat="1" ht="12.75" customHeight="1" x14ac:dyDescent="0.25">
      <c r="A94" s="155">
        <v>42735</v>
      </c>
      <c r="B94" s="151"/>
      <c r="C94" s="151" t="s">
        <v>169</v>
      </c>
      <c r="D94" s="151"/>
      <c r="E94" s="152">
        <f>SUM(E93)</f>
        <v>11000</v>
      </c>
      <c r="F94" s="152">
        <f>SUM(F91:F92)</f>
        <v>0</v>
      </c>
      <c r="G94" s="152">
        <f>G93</f>
        <v>276500</v>
      </c>
      <c r="H94" s="150"/>
    </row>
    <row r="95" spans="1:9" s="148" customFormat="1" ht="12.75" customHeight="1" x14ac:dyDescent="0.25"/>
    <row r="96" spans="1:9" s="148" customFormat="1" ht="12.75" customHeight="1" x14ac:dyDescent="0.25">
      <c r="A96" s="147" t="s">
        <v>319</v>
      </c>
    </row>
    <row r="97" spans="1:8" s="148" customFormat="1" ht="12.75" customHeight="1" x14ac:dyDescent="0.25">
      <c r="A97" s="149">
        <v>42705</v>
      </c>
      <c r="B97" s="145"/>
      <c r="C97" s="145" t="s">
        <v>102</v>
      </c>
      <c r="D97" s="145"/>
      <c r="E97" s="145"/>
      <c r="F97" s="145"/>
      <c r="G97" s="145">
        <v>-15500</v>
      </c>
      <c r="H97" s="150"/>
    </row>
    <row r="98" spans="1:8" s="148" customFormat="1" ht="12.75" customHeight="1" x14ac:dyDescent="0.2">
      <c r="A98" s="149">
        <v>42735</v>
      </c>
      <c r="B98" s="145" t="s">
        <v>457</v>
      </c>
      <c r="C98" s="223" t="s">
        <v>459</v>
      </c>
      <c r="D98" s="145"/>
      <c r="E98" s="145"/>
      <c r="F98" s="145">
        <v>22350</v>
      </c>
      <c r="G98" s="145">
        <f>G97-F98</f>
        <v>-37850</v>
      </c>
      <c r="H98" s="150"/>
    </row>
    <row r="99" spans="1:8" s="148" customFormat="1" ht="12.75" customHeight="1" x14ac:dyDescent="0.25">
      <c r="A99" s="155">
        <v>42735</v>
      </c>
      <c r="B99" s="151"/>
      <c r="C99" s="151" t="s">
        <v>335</v>
      </c>
      <c r="D99" s="151"/>
      <c r="E99" s="152">
        <f>SUM(E96:E97)</f>
        <v>0</v>
      </c>
      <c r="F99" s="152">
        <f>SUM(F98)</f>
        <v>22350</v>
      </c>
      <c r="G99" s="152">
        <f>G98</f>
        <v>-37850</v>
      </c>
      <c r="H99" s="150"/>
    </row>
    <row r="100" spans="1:8" s="148" customFormat="1" ht="12.75" customHeight="1" x14ac:dyDescent="0.25"/>
    <row r="101" spans="1:8" s="148" customFormat="1" ht="12.75" customHeight="1" x14ac:dyDescent="0.25">
      <c r="A101" s="147" t="s">
        <v>168</v>
      </c>
    </row>
    <row r="102" spans="1:8" s="148" customFormat="1" ht="12.75" customHeight="1" x14ac:dyDescent="0.25">
      <c r="A102" s="149">
        <v>42705</v>
      </c>
      <c r="B102" s="145"/>
      <c r="C102" s="145" t="s">
        <v>102</v>
      </c>
      <c r="D102" s="145"/>
      <c r="E102" s="145"/>
      <c r="F102" s="145"/>
      <c r="G102" s="145">
        <v>-96000</v>
      </c>
      <c r="H102" s="150"/>
    </row>
    <row r="103" spans="1:8" s="148" customFormat="1" ht="12.75" customHeight="1" x14ac:dyDescent="0.25">
      <c r="A103" s="149">
        <v>42705</v>
      </c>
      <c r="B103" s="145" t="s">
        <v>106</v>
      </c>
      <c r="C103" s="145" t="s">
        <v>336</v>
      </c>
      <c r="D103" s="145" t="s">
        <v>128</v>
      </c>
      <c r="E103" s="145"/>
      <c r="F103" s="145">
        <v>11000</v>
      </c>
      <c r="G103" s="145">
        <f t="shared" ref="G103:G120" si="3">G102+E103-F103</f>
        <v>-107000</v>
      </c>
      <c r="H103" s="150"/>
    </row>
    <row r="104" spans="1:8" s="148" customFormat="1" ht="12.75" customHeight="1" x14ac:dyDescent="0.25">
      <c r="A104" s="149">
        <v>42705</v>
      </c>
      <c r="B104" s="145" t="s">
        <v>106</v>
      </c>
      <c r="C104" s="145" t="s">
        <v>161</v>
      </c>
      <c r="D104" s="145" t="s">
        <v>325</v>
      </c>
      <c r="E104" s="145"/>
      <c r="F104" s="145">
        <v>4725</v>
      </c>
      <c r="G104" s="145">
        <f t="shared" si="3"/>
        <v>-111725</v>
      </c>
      <c r="H104" s="150"/>
    </row>
    <row r="105" spans="1:8" s="148" customFormat="1" ht="12.75" customHeight="1" x14ac:dyDescent="0.25">
      <c r="A105" s="149">
        <v>42705</v>
      </c>
      <c r="B105" s="145" t="s">
        <v>106</v>
      </c>
      <c r="C105" s="145" t="s">
        <v>337</v>
      </c>
      <c r="D105" s="145" t="s">
        <v>105</v>
      </c>
      <c r="E105" s="145"/>
      <c r="F105" s="145">
        <v>500</v>
      </c>
      <c r="G105" s="145">
        <f t="shared" si="3"/>
        <v>-112225</v>
      </c>
      <c r="H105" s="150"/>
    </row>
    <row r="106" spans="1:8" s="148" customFormat="1" ht="12.75" customHeight="1" x14ac:dyDescent="0.25">
      <c r="A106" s="149">
        <v>42705</v>
      </c>
      <c r="B106" s="145" t="s">
        <v>106</v>
      </c>
      <c r="C106" s="145" t="s">
        <v>167</v>
      </c>
      <c r="D106" s="145" t="s">
        <v>164</v>
      </c>
      <c r="E106" s="145"/>
      <c r="F106" s="145">
        <v>10932</v>
      </c>
      <c r="G106" s="145">
        <f t="shared" si="3"/>
        <v>-123157</v>
      </c>
      <c r="H106" s="150"/>
    </row>
    <row r="107" spans="1:8" s="148" customFormat="1" ht="12.75" customHeight="1" x14ac:dyDescent="0.25">
      <c r="A107" s="149">
        <v>42705</v>
      </c>
      <c r="B107" s="145" t="s">
        <v>101</v>
      </c>
      <c r="C107" s="145" t="s">
        <v>321</v>
      </c>
      <c r="D107" s="145"/>
      <c r="E107" s="145">
        <v>96000</v>
      </c>
      <c r="F107" s="145"/>
      <c r="G107" s="145">
        <f t="shared" si="3"/>
        <v>-27157</v>
      </c>
      <c r="H107" s="150"/>
    </row>
    <row r="108" spans="1:8" s="148" customFormat="1" ht="12.75" customHeight="1" x14ac:dyDescent="0.25">
      <c r="A108" s="149">
        <v>42705</v>
      </c>
      <c r="B108" s="145" t="s">
        <v>101</v>
      </c>
      <c r="C108" s="145" t="s">
        <v>165</v>
      </c>
      <c r="D108" s="145" t="s">
        <v>164</v>
      </c>
      <c r="E108" s="145">
        <v>10932</v>
      </c>
      <c r="F108" s="145"/>
      <c r="G108" s="145">
        <f t="shared" si="3"/>
        <v>-16225</v>
      </c>
      <c r="H108" s="150"/>
    </row>
    <row r="109" spans="1:8" s="148" customFormat="1" ht="12.75" customHeight="1" x14ac:dyDescent="0.25">
      <c r="A109" s="149">
        <v>42706</v>
      </c>
      <c r="B109" s="145" t="s">
        <v>106</v>
      </c>
      <c r="C109" s="145" t="s">
        <v>338</v>
      </c>
      <c r="D109" s="145" t="s">
        <v>158</v>
      </c>
      <c r="E109" s="145"/>
      <c r="F109" s="145">
        <v>75000</v>
      </c>
      <c r="G109" s="145">
        <f t="shared" si="3"/>
        <v>-91225</v>
      </c>
      <c r="H109" s="150"/>
    </row>
    <row r="110" spans="1:8" s="148" customFormat="1" ht="12.75" customHeight="1" x14ac:dyDescent="0.25">
      <c r="A110" s="149">
        <v>42710</v>
      </c>
      <c r="B110" s="145" t="s">
        <v>106</v>
      </c>
      <c r="C110" s="145" t="s">
        <v>338</v>
      </c>
      <c r="D110" s="145" t="s">
        <v>159</v>
      </c>
      <c r="E110" s="145"/>
      <c r="F110" s="145">
        <v>52500</v>
      </c>
      <c r="G110" s="145">
        <f t="shared" si="3"/>
        <v>-143725</v>
      </c>
      <c r="H110" s="150"/>
    </row>
    <row r="111" spans="1:8" s="148" customFormat="1" ht="12.75" customHeight="1" x14ac:dyDescent="0.25">
      <c r="A111" s="149">
        <v>42719</v>
      </c>
      <c r="B111" s="145" t="s">
        <v>106</v>
      </c>
      <c r="C111" s="145" t="s">
        <v>339</v>
      </c>
      <c r="D111" s="145" t="s">
        <v>109</v>
      </c>
      <c r="E111" s="145"/>
      <c r="F111" s="145">
        <v>1500</v>
      </c>
      <c r="G111" s="145">
        <f t="shared" si="3"/>
        <v>-145225</v>
      </c>
      <c r="H111" s="150"/>
    </row>
    <row r="112" spans="1:8" s="148" customFormat="1" ht="12.75" customHeight="1" x14ac:dyDescent="0.25">
      <c r="A112" s="149">
        <v>42719</v>
      </c>
      <c r="B112" s="145" t="s">
        <v>106</v>
      </c>
      <c r="C112" s="145" t="s">
        <v>162</v>
      </c>
      <c r="D112" s="145" t="s">
        <v>119</v>
      </c>
      <c r="E112" s="145"/>
      <c r="F112" s="145">
        <v>550</v>
      </c>
      <c r="G112" s="145">
        <f t="shared" si="3"/>
        <v>-145775</v>
      </c>
      <c r="H112" s="150"/>
    </row>
    <row r="113" spans="1:8" s="148" customFormat="1" ht="12.75" customHeight="1" x14ac:dyDescent="0.25">
      <c r="A113" s="149">
        <v>42719</v>
      </c>
      <c r="B113" s="145" t="s">
        <v>106</v>
      </c>
      <c r="C113" s="145" t="s">
        <v>340</v>
      </c>
      <c r="D113" s="145" t="s">
        <v>105</v>
      </c>
      <c r="E113" s="145"/>
      <c r="F113" s="145">
        <v>530</v>
      </c>
      <c r="G113" s="145">
        <f t="shared" si="3"/>
        <v>-146305</v>
      </c>
      <c r="H113" s="150"/>
    </row>
    <row r="114" spans="1:8" s="148" customFormat="1" ht="12.75" customHeight="1" x14ac:dyDescent="0.25">
      <c r="A114" s="149">
        <v>42719</v>
      </c>
      <c r="B114" s="145" t="s">
        <v>101</v>
      </c>
      <c r="C114" s="145" t="s">
        <v>321</v>
      </c>
      <c r="D114" s="145" t="s">
        <v>159</v>
      </c>
      <c r="E114" s="145">
        <v>52500</v>
      </c>
      <c r="F114" s="145"/>
      <c r="G114" s="145">
        <f t="shared" si="3"/>
        <v>-93805</v>
      </c>
      <c r="H114" s="150"/>
    </row>
    <row r="115" spans="1:8" s="148" customFormat="1" ht="12.75" customHeight="1" x14ac:dyDescent="0.25">
      <c r="A115" s="149">
        <v>42719</v>
      </c>
      <c r="B115" s="145" t="s">
        <v>101</v>
      </c>
      <c r="C115" s="145" t="s">
        <v>321</v>
      </c>
      <c r="D115" s="145" t="s">
        <v>158</v>
      </c>
      <c r="E115" s="145">
        <v>75000</v>
      </c>
      <c r="F115" s="145"/>
      <c r="G115" s="145">
        <f t="shared" si="3"/>
        <v>-18805</v>
      </c>
      <c r="H115" s="150"/>
    </row>
    <row r="116" spans="1:8" s="148" customFormat="1" ht="12.75" customHeight="1" x14ac:dyDescent="0.25">
      <c r="A116" s="149">
        <v>42734</v>
      </c>
      <c r="B116" s="145" t="s">
        <v>106</v>
      </c>
      <c r="C116" s="145" t="s">
        <v>341</v>
      </c>
      <c r="D116" s="145" t="s">
        <v>124</v>
      </c>
      <c r="E116" s="145"/>
      <c r="F116" s="145">
        <v>2500</v>
      </c>
      <c r="G116" s="145">
        <f t="shared" si="3"/>
        <v>-21305</v>
      </c>
      <c r="H116" s="150"/>
    </row>
    <row r="117" spans="1:8" s="148" customFormat="1" ht="12.75" customHeight="1" x14ac:dyDescent="0.25">
      <c r="A117" s="149">
        <v>42734</v>
      </c>
      <c r="B117" s="145" t="s">
        <v>106</v>
      </c>
      <c r="C117" s="145" t="s">
        <v>342</v>
      </c>
      <c r="D117" s="145" t="s">
        <v>114</v>
      </c>
      <c r="E117" s="145"/>
      <c r="F117" s="145">
        <v>6700</v>
      </c>
      <c r="G117" s="145">
        <f t="shared" si="3"/>
        <v>-28005</v>
      </c>
      <c r="H117" s="150"/>
    </row>
    <row r="118" spans="1:8" s="148" customFormat="1" ht="12.75" customHeight="1" x14ac:dyDescent="0.25">
      <c r="A118" s="149">
        <v>42734</v>
      </c>
      <c r="B118" s="145" t="s">
        <v>101</v>
      </c>
      <c r="C118" s="145" t="s">
        <v>322</v>
      </c>
      <c r="D118" s="145" t="s">
        <v>105</v>
      </c>
      <c r="E118" s="145">
        <v>500</v>
      </c>
      <c r="F118" s="145"/>
      <c r="G118" s="145">
        <f t="shared" si="3"/>
        <v>-27505</v>
      </c>
      <c r="H118" s="150"/>
    </row>
    <row r="119" spans="1:8" s="148" customFormat="1" ht="12.75" customHeight="1" x14ac:dyDescent="0.25">
      <c r="A119" s="149">
        <v>42734</v>
      </c>
      <c r="B119" s="145" t="s">
        <v>101</v>
      </c>
      <c r="C119" s="145" t="s">
        <v>160</v>
      </c>
      <c r="D119" s="145" t="s">
        <v>325</v>
      </c>
      <c r="E119" s="145">
        <v>4725</v>
      </c>
      <c r="F119" s="145"/>
      <c r="G119" s="145">
        <f t="shared" si="3"/>
        <v>-22780</v>
      </c>
      <c r="H119" s="150"/>
    </row>
    <row r="120" spans="1:8" s="148" customFormat="1" ht="12.75" customHeight="1" x14ac:dyDescent="0.25">
      <c r="A120" s="149">
        <v>42734</v>
      </c>
      <c r="B120" s="145" t="s">
        <v>106</v>
      </c>
      <c r="C120" s="145" t="s">
        <v>343</v>
      </c>
      <c r="D120" s="145" t="s">
        <v>127</v>
      </c>
      <c r="E120" s="145"/>
      <c r="F120" s="145">
        <v>20000</v>
      </c>
      <c r="G120" s="145">
        <f t="shared" si="3"/>
        <v>-42780</v>
      </c>
      <c r="H120" s="150"/>
    </row>
    <row r="121" spans="1:8" s="148" customFormat="1" ht="12.75" customHeight="1" x14ac:dyDescent="0.2">
      <c r="A121" s="149">
        <v>42735</v>
      </c>
      <c r="B121" s="145" t="s">
        <v>471</v>
      </c>
      <c r="C121" s="223" t="s">
        <v>472</v>
      </c>
      <c r="D121" s="145"/>
      <c r="E121" s="145"/>
      <c r="F121" s="145">
        <v>2000</v>
      </c>
      <c r="G121" s="145">
        <f>G120-F121</f>
        <v>-44780</v>
      </c>
      <c r="H121" s="150"/>
    </row>
    <row r="122" spans="1:8" s="148" customFormat="1" ht="12.75" customHeight="1" x14ac:dyDescent="0.2">
      <c r="A122" s="149">
        <v>42735</v>
      </c>
      <c r="B122" s="145" t="s">
        <v>473</v>
      </c>
      <c r="C122" s="223" t="s">
        <v>474</v>
      </c>
      <c r="D122" s="145"/>
      <c r="E122" s="145">
        <v>200</v>
      </c>
      <c r="F122" s="145"/>
      <c r="G122" s="145">
        <f>G121+E122</f>
        <v>-44580</v>
      </c>
      <c r="H122" s="150"/>
    </row>
    <row r="123" spans="1:8" s="148" customFormat="1" ht="12.75" customHeight="1" x14ac:dyDescent="0.25">
      <c r="A123" s="155">
        <v>42735</v>
      </c>
      <c r="B123" s="151"/>
      <c r="C123" s="151" t="s">
        <v>157</v>
      </c>
      <c r="D123" s="151"/>
      <c r="E123" s="152">
        <f>SUM(E101:E120)</f>
        <v>239657</v>
      </c>
      <c r="F123" s="152">
        <f>SUM(F103:F121)</f>
        <v>188437</v>
      </c>
      <c r="G123" s="152">
        <f>G122</f>
        <v>-44580</v>
      </c>
      <c r="H123" s="150"/>
    </row>
    <row r="124" spans="1:8" s="148" customFormat="1" ht="12.75" customHeight="1" x14ac:dyDescent="0.25"/>
    <row r="125" spans="1:8" s="148" customFormat="1" ht="12.75" customHeight="1" x14ac:dyDescent="0.25">
      <c r="A125" s="147" t="s">
        <v>156</v>
      </c>
    </row>
    <row r="126" spans="1:8" s="148" customFormat="1" ht="12.75" customHeight="1" x14ac:dyDescent="0.25">
      <c r="A126" s="149">
        <v>42705</v>
      </c>
      <c r="B126" s="145"/>
      <c r="C126" s="145" t="s">
        <v>102</v>
      </c>
      <c r="D126" s="145"/>
      <c r="E126" s="145"/>
      <c r="F126" s="145"/>
      <c r="G126" s="145">
        <v>0</v>
      </c>
      <c r="H126" s="150"/>
    </row>
    <row r="127" spans="1:8" s="148" customFormat="1" ht="12.75" customHeight="1" x14ac:dyDescent="0.25">
      <c r="A127" s="149">
        <v>42734</v>
      </c>
      <c r="B127" s="145" t="s">
        <v>101</v>
      </c>
      <c r="C127" s="145" t="s">
        <v>344</v>
      </c>
      <c r="D127" s="145" t="s">
        <v>327</v>
      </c>
      <c r="E127" s="145"/>
      <c r="F127" s="145">
        <v>236</v>
      </c>
      <c r="G127" s="145">
        <f>G126+E127-F127</f>
        <v>-236</v>
      </c>
      <c r="H127" s="150"/>
    </row>
    <row r="128" spans="1:8" s="148" customFormat="1" ht="12.75" customHeight="1" x14ac:dyDescent="0.25">
      <c r="A128" s="149">
        <v>42734</v>
      </c>
      <c r="B128" s="145" t="s">
        <v>101</v>
      </c>
      <c r="C128" s="145" t="s">
        <v>345</v>
      </c>
      <c r="D128" s="145" t="s">
        <v>327</v>
      </c>
      <c r="E128" s="145"/>
      <c r="F128" s="145">
        <v>217</v>
      </c>
      <c r="G128" s="145">
        <f>G127+E128-F128</f>
        <v>-453</v>
      </c>
      <c r="H128" s="150"/>
    </row>
    <row r="129" spans="1:8" s="148" customFormat="1" ht="12.75" customHeight="1" x14ac:dyDescent="0.25">
      <c r="A129" s="149">
        <v>42734</v>
      </c>
      <c r="B129" s="145" t="s">
        <v>101</v>
      </c>
      <c r="C129" s="145" t="s">
        <v>346</v>
      </c>
      <c r="D129" s="145" t="s">
        <v>327</v>
      </c>
      <c r="E129" s="145"/>
      <c r="F129" s="145">
        <v>851</v>
      </c>
      <c r="G129" s="145">
        <f>G128+E129-F129</f>
        <v>-1304</v>
      </c>
      <c r="H129" s="150"/>
    </row>
    <row r="130" spans="1:8" s="148" customFormat="1" ht="12.75" customHeight="1" x14ac:dyDescent="0.25">
      <c r="A130" s="149">
        <v>42734</v>
      </c>
      <c r="B130" s="145" t="s">
        <v>101</v>
      </c>
      <c r="C130" s="145" t="s">
        <v>347</v>
      </c>
      <c r="D130" s="145" t="s">
        <v>327</v>
      </c>
      <c r="E130" s="145"/>
      <c r="F130" s="145">
        <v>426</v>
      </c>
      <c r="G130" s="145">
        <f>G129+E130-F130</f>
        <v>-1730</v>
      </c>
      <c r="H130" s="150"/>
    </row>
    <row r="131" spans="1:8" s="148" customFormat="1" ht="12.75" customHeight="1" x14ac:dyDescent="0.25">
      <c r="A131" s="149">
        <v>42734</v>
      </c>
      <c r="B131" s="145" t="s">
        <v>101</v>
      </c>
      <c r="C131" s="145" t="s">
        <v>348</v>
      </c>
      <c r="D131" s="145"/>
      <c r="E131" s="145">
        <v>1730</v>
      </c>
      <c r="F131" s="145"/>
      <c r="G131" s="145">
        <f>G130+E131-F131</f>
        <v>0</v>
      </c>
      <c r="H131" s="150"/>
    </row>
    <row r="132" spans="1:8" s="148" customFormat="1" ht="12.75" customHeight="1" x14ac:dyDescent="0.25">
      <c r="A132" s="155">
        <v>42735</v>
      </c>
      <c r="B132" s="151"/>
      <c r="C132" s="151" t="s">
        <v>155</v>
      </c>
      <c r="D132" s="151"/>
      <c r="E132" s="152">
        <f>SUM(E125:E131)</f>
        <v>1730</v>
      </c>
      <c r="F132" s="152">
        <f>SUM(F125:F131)</f>
        <v>1730</v>
      </c>
      <c r="G132" s="152">
        <f>G131</f>
        <v>0</v>
      </c>
      <c r="H132" s="150"/>
    </row>
    <row r="133" spans="1:8" s="148" customFormat="1" ht="12.75" customHeight="1" x14ac:dyDescent="0.25"/>
    <row r="134" spans="1:8" s="148" customFormat="1" ht="12.75" customHeight="1" x14ac:dyDescent="0.25">
      <c r="A134" s="147" t="s">
        <v>154</v>
      </c>
    </row>
    <row r="135" spans="1:8" s="148" customFormat="1" ht="12.75" customHeight="1" x14ac:dyDescent="0.25">
      <c r="A135" s="149">
        <v>42705</v>
      </c>
      <c r="B135" s="145"/>
      <c r="C135" s="145" t="s">
        <v>102</v>
      </c>
      <c r="D135" s="145"/>
      <c r="E135" s="145"/>
      <c r="F135" s="145"/>
      <c r="G135" s="145">
        <v>0</v>
      </c>
      <c r="H135" s="150"/>
    </row>
    <row r="136" spans="1:8" s="148" customFormat="1" ht="12.75" customHeight="1" x14ac:dyDescent="0.25">
      <c r="A136" s="149">
        <v>42734</v>
      </c>
      <c r="B136" s="145" t="s">
        <v>101</v>
      </c>
      <c r="C136" s="145" t="s">
        <v>349</v>
      </c>
      <c r="D136" s="145" t="s">
        <v>327</v>
      </c>
      <c r="E136" s="145"/>
      <c r="F136" s="145">
        <v>217</v>
      </c>
      <c r="G136" s="145">
        <f>G135+E136-F136</f>
        <v>-217</v>
      </c>
      <c r="H136" s="150"/>
    </row>
    <row r="137" spans="1:8" s="148" customFormat="1" ht="12.75" customHeight="1" x14ac:dyDescent="0.25">
      <c r="A137" s="149">
        <v>42734</v>
      </c>
      <c r="B137" s="145" t="s">
        <v>101</v>
      </c>
      <c r="C137" s="145" t="s">
        <v>350</v>
      </c>
      <c r="D137" s="145" t="s">
        <v>327</v>
      </c>
      <c r="E137" s="145"/>
      <c r="F137" s="145">
        <v>248</v>
      </c>
      <c r="G137" s="145">
        <f>G136+E137-F137</f>
        <v>-465</v>
      </c>
      <c r="H137" s="150"/>
    </row>
    <row r="138" spans="1:8" s="148" customFormat="1" ht="12.75" customHeight="1" x14ac:dyDescent="0.25">
      <c r="A138" s="149">
        <v>42734</v>
      </c>
      <c r="B138" s="145" t="s">
        <v>101</v>
      </c>
      <c r="C138" s="145" t="s">
        <v>351</v>
      </c>
      <c r="D138" s="145" t="s">
        <v>327</v>
      </c>
      <c r="E138" s="145"/>
      <c r="F138" s="145">
        <v>310</v>
      </c>
      <c r="G138" s="145">
        <f>G137+E138-F138</f>
        <v>-775</v>
      </c>
      <c r="H138" s="150"/>
    </row>
    <row r="139" spans="1:8" s="148" customFormat="1" ht="12.75" customHeight="1" x14ac:dyDescent="0.25">
      <c r="A139" s="149">
        <v>42734</v>
      </c>
      <c r="B139" s="145" t="s">
        <v>101</v>
      </c>
      <c r="C139" s="145" t="s">
        <v>352</v>
      </c>
      <c r="D139" s="145" t="s">
        <v>327</v>
      </c>
      <c r="E139" s="145"/>
      <c r="F139" s="145">
        <v>341</v>
      </c>
      <c r="G139" s="145">
        <f>G138+E139-F139</f>
        <v>-1116</v>
      </c>
      <c r="H139" s="150"/>
    </row>
    <row r="140" spans="1:8" s="148" customFormat="1" ht="12.75" customHeight="1" x14ac:dyDescent="0.25">
      <c r="A140" s="149">
        <v>42734</v>
      </c>
      <c r="B140" s="145" t="s">
        <v>101</v>
      </c>
      <c r="C140" s="145" t="s">
        <v>353</v>
      </c>
      <c r="D140" s="145"/>
      <c r="E140" s="145">
        <v>1116</v>
      </c>
      <c r="F140" s="145"/>
      <c r="G140" s="145">
        <f>G139+E140-F140</f>
        <v>0</v>
      </c>
      <c r="H140" s="150"/>
    </row>
    <row r="141" spans="1:8" s="148" customFormat="1" ht="12.75" customHeight="1" x14ac:dyDescent="0.25">
      <c r="A141" s="155">
        <v>42735</v>
      </c>
      <c r="B141" s="151"/>
      <c r="C141" s="151" t="s">
        <v>239</v>
      </c>
      <c r="D141" s="151"/>
      <c r="E141" s="152">
        <f>SUM(E134:E140)</f>
        <v>1116</v>
      </c>
      <c r="F141" s="152">
        <f>SUM(F134:F140)</f>
        <v>1116</v>
      </c>
      <c r="G141" s="152">
        <f>G140</f>
        <v>0</v>
      </c>
      <c r="H141" s="150"/>
    </row>
    <row r="142" spans="1:8" s="148" customFormat="1" ht="12.75" customHeight="1" x14ac:dyDescent="0.25">
      <c r="A142" s="165"/>
      <c r="B142" s="166"/>
      <c r="C142" s="166"/>
      <c r="D142" s="166"/>
      <c r="E142" s="147"/>
      <c r="F142" s="147"/>
      <c r="G142" s="147"/>
      <c r="H142" s="150"/>
    </row>
    <row r="143" spans="1:8" s="148" customFormat="1" ht="12.75" customHeight="1" x14ac:dyDescent="0.25">
      <c r="A143" s="147" t="s">
        <v>153</v>
      </c>
    </row>
    <row r="144" spans="1:8" s="148" customFormat="1" ht="12.75" customHeight="1" x14ac:dyDescent="0.25">
      <c r="A144" s="149">
        <v>42705</v>
      </c>
      <c r="B144" s="145"/>
      <c r="C144" s="145" t="s">
        <v>102</v>
      </c>
      <c r="D144" s="145"/>
      <c r="E144" s="145"/>
      <c r="F144" s="145"/>
      <c r="G144" s="145">
        <v>0</v>
      </c>
      <c r="H144" s="150"/>
    </row>
    <row r="145" spans="1:10" s="148" customFormat="1" ht="12.75" customHeight="1" x14ac:dyDescent="0.25">
      <c r="A145" s="149">
        <v>42734</v>
      </c>
      <c r="B145" s="145" t="s">
        <v>101</v>
      </c>
      <c r="C145" s="145" t="s">
        <v>354</v>
      </c>
      <c r="D145" s="145" t="s">
        <v>327</v>
      </c>
      <c r="E145" s="145"/>
      <c r="F145" s="145">
        <v>50.75</v>
      </c>
      <c r="G145" s="145">
        <f>G144+E145-F145</f>
        <v>-50.75</v>
      </c>
      <c r="H145" s="150"/>
    </row>
    <row r="146" spans="1:10" s="148" customFormat="1" ht="12.75" customHeight="1" x14ac:dyDescent="0.25">
      <c r="A146" s="149">
        <v>42734</v>
      </c>
      <c r="B146" s="145" t="s">
        <v>101</v>
      </c>
      <c r="C146" s="145" t="s">
        <v>355</v>
      </c>
      <c r="D146" s="145" t="s">
        <v>327</v>
      </c>
      <c r="E146" s="145"/>
      <c r="F146" s="145">
        <v>58</v>
      </c>
      <c r="G146" s="145">
        <f>G145+E146-F146</f>
        <v>-108.75</v>
      </c>
      <c r="H146" s="150"/>
    </row>
    <row r="147" spans="1:10" s="148" customFormat="1" ht="12.75" customHeight="1" x14ac:dyDescent="0.25">
      <c r="A147" s="149">
        <v>42734</v>
      </c>
      <c r="B147" s="145" t="s">
        <v>101</v>
      </c>
      <c r="C147" s="145" t="s">
        <v>356</v>
      </c>
      <c r="D147" s="145" t="s">
        <v>327</v>
      </c>
      <c r="E147" s="145"/>
      <c r="F147" s="145">
        <v>72.5</v>
      </c>
      <c r="G147" s="145">
        <f>G146+E147-F147</f>
        <v>-181.25</v>
      </c>
      <c r="H147" s="150"/>
    </row>
    <row r="148" spans="1:10" s="148" customFormat="1" ht="12.75" customHeight="1" x14ac:dyDescent="0.25">
      <c r="A148" s="149">
        <v>42734</v>
      </c>
      <c r="B148" s="145" t="s">
        <v>101</v>
      </c>
      <c r="C148" s="145" t="s">
        <v>357</v>
      </c>
      <c r="D148" s="145" t="s">
        <v>327</v>
      </c>
      <c r="E148" s="145"/>
      <c r="F148" s="145">
        <v>79.75</v>
      </c>
      <c r="G148" s="145">
        <f>G147+E148-F148</f>
        <v>-261</v>
      </c>
      <c r="H148" s="150"/>
    </row>
    <row r="149" spans="1:10" s="148" customFormat="1" ht="12.75" customHeight="1" x14ac:dyDescent="0.25">
      <c r="A149" s="149">
        <v>42734</v>
      </c>
      <c r="B149" s="145" t="s">
        <v>101</v>
      </c>
      <c r="C149" s="145" t="s">
        <v>358</v>
      </c>
      <c r="D149" s="145"/>
      <c r="E149" s="145">
        <v>261</v>
      </c>
      <c r="F149" s="145"/>
      <c r="G149" s="145">
        <f>G148+E149-F149</f>
        <v>0</v>
      </c>
      <c r="H149" s="150"/>
    </row>
    <row r="150" spans="1:10" s="148" customFormat="1" ht="12.75" customHeight="1" x14ac:dyDescent="0.25">
      <c r="A150" s="155">
        <v>42735</v>
      </c>
      <c r="B150" s="151"/>
      <c r="C150" s="151" t="s">
        <v>152</v>
      </c>
      <c r="D150" s="151"/>
      <c r="E150" s="152">
        <f>SUM(E143:E149)</f>
        <v>261</v>
      </c>
      <c r="F150" s="152">
        <f>SUM(F143:F149)</f>
        <v>261</v>
      </c>
      <c r="G150" s="152">
        <f>G149</f>
        <v>0</v>
      </c>
      <c r="H150" s="150"/>
    </row>
    <row r="151" spans="1:10" s="148" customFormat="1" ht="12.75" customHeight="1" x14ac:dyDescent="0.25">
      <c r="A151" s="165"/>
      <c r="B151" s="166"/>
      <c r="C151" s="166"/>
      <c r="D151" s="166"/>
      <c r="E151" s="147"/>
      <c r="F151" s="147"/>
      <c r="G151" s="147"/>
      <c r="H151" s="150"/>
    </row>
    <row r="152" spans="1:10" s="148" customFormat="1" ht="12.75" customHeight="1" x14ac:dyDescent="0.25">
      <c r="A152" s="147" t="s">
        <v>477</v>
      </c>
    </row>
    <row r="153" spans="1:10" s="148" customFormat="1" ht="12.75" customHeight="1" x14ac:dyDescent="0.25">
      <c r="A153" s="149">
        <v>42705</v>
      </c>
      <c r="B153" s="145"/>
      <c r="C153" s="145" t="s">
        <v>102</v>
      </c>
      <c r="D153" s="145"/>
      <c r="E153" s="145"/>
      <c r="F153" s="145"/>
      <c r="G153" s="145">
        <v>0</v>
      </c>
      <c r="H153" s="150"/>
    </row>
    <row r="154" spans="1:10" s="148" customFormat="1" ht="12.75" customHeight="1" x14ac:dyDescent="0.25">
      <c r="A154" s="155">
        <v>42735</v>
      </c>
      <c r="B154" s="151"/>
      <c r="C154" s="151" t="s">
        <v>478</v>
      </c>
      <c r="D154" s="151"/>
      <c r="E154" s="152">
        <f>SUM(E152:E153)</f>
        <v>0</v>
      </c>
      <c r="F154" s="152">
        <f>SUM(F152:F153)</f>
        <v>0</v>
      </c>
      <c r="G154" s="152">
        <f>G153</f>
        <v>0</v>
      </c>
      <c r="H154" s="150"/>
      <c r="J154" s="153"/>
    </row>
    <row r="155" spans="1:10" s="148" customFormat="1" ht="12.75" customHeight="1" x14ac:dyDescent="0.25">
      <c r="A155" s="165"/>
      <c r="B155" s="166"/>
      <c r="C155" s="166"/>
      <c r="D155" s="166"/>
      <c r="E155" s="147"/>
      <c r="F155" s="147"/>
      <c r="G155" s="147"/>
      <c r="H155" s="150"/>
      <c r="J155" s="153"/>
    </row>
    <row r="156" spans="1:10" s="148" customFormat="1" ht="12.75" customHeight="1" x14ac:dyDescent="0.25">
      <c r="A156" s="147" t="s">
        <v>485</v>
      </c>
    </row>
    <row r="157" spans="1:10" s="148" customFormat="1" ht="12.75" customHeight="1" x14ac:dyDescent="0.25">
      <c r="A157" s="149">
        <v>42705</v>
      </c>
      <c r="B157" s="145"/>
      <c r="C157" s="145" t="s">
        <v>102</v>
      </c>
      <c r="D157" s="145"/>
      <c r="E157" s="145"/>
      <c r="F157" s="145"/>
      <c r="G157" s="145">
        <v>0</v>
      </c>
      <c r="H157" s="150"/>
    </row>
    <row r="158" spans="1:10" s="148" customFormat="1" ht="12.75" customHeight="1" x14ac:dyDescent="0.25">
      <c r="A158" s="155">
        <v>42735</v>
      </c>
      <c r="B158" s="151"/>
      <c r="C158" s="151" t="s">
        <v>479</v>
      </c>
      <c r="D158" s="151"/>
      <c r="E158" s="152">
        <f>SUM(E156:E157)</f>
        <v>0</v>
      </c>
      <c r="F158" s="152">
        <f>SUM(F156:F157)</f>
        <v>0</v>
      </c>
      <c r="G158" s="152">
        <f>G157</f>
        <v>0</v>
      </c>
      <c r="H158" s="150"/>
    </row>
    <row r="159" spans="1:10" s="148" customFormat="1" ht="12.75" customHeight="1" x14ac:dyDescent="0.25">
      <c r="A159" s="165"/>
      <c r="B159" s="166"/>
      <c r="C159" s="166"/>
      <c r="D159" s="166"/>
      <c r="E159" s="147"/>
      <c r="F159" s="147"/>
      <c r="G159" s="147"/>
      <c r="H159" s="150"/>
    </row>
    <row r="160" spans="1:10" s="148" customFormat="1" ht="12.75" customHeight="1" x14ac:dyDescent="0.25">
      <c r="A160" s="147" t="s">
        <v>234</v>
      </c>
    </row>
    <row r="161" spans="1:8" s="148" customFormat="1" ht="12.75" customHeight="1" x14ac:dyDescent="0.25">
      <c r="A161" s="149">
        <v>42705</v>
      </c>
      <c r="B161" s="145"/>
      <c r="C161" s="145" t="s">
        <v>102</v>
      </c>
      <c r="D161" s="145"/>
      <c r="E161" s="145"/>
      <c r="F161" s="145"/>
      <c r="G161" s="145">
        <v>0</v>
      </c>
      <c r="H161" s="150"/>
    </row>
    <row r="162" spans="1:8" s="148" customFormat="1" ht="12.75" customHeight="1" x14ac:dyDescent="0.2">
      <c r="A162" s="149">
        <v>42735</v>
      </c>
      <c r="B162" s="145" t="s">
        <v>484</v>
      </c>
      <c r="C162" s="223" t="s">
        <v>487</v>
      </c>
      <c r="D162" s="145"/>
      <c r="E162" s="145"/>
      <c r="F162" s="145">
        <v>400</v>
      </c>
      <c r="G162" s="145">
        <f>F162</f>
        <v>400</v>
      </c>
      <c r="H162" s="150"/>
    </row>
    <row r="163" spans="1:8" s="148" customFormat="1" ht="12.75" customHeight="1" x14ac:dyDescent="0.25">
      <c r="A163" s="155">
        <v>42735</v>
      </c>
      <c r="B163" s="151"/>
      <c r="C163" s="151" t="s">
        <v>486</v>
      </c>
      <c r="D163" s="151"/>
      <c r="E163" s="152">
        <f>SUM(E160:E161)</f>
        <v>0</v>
      </c>
      <c r="F163" s="152">
        <f>F162</f>
        <v>400</v>
      </c>
      <c r="G163" s="152">
        <f>G162</f>
        <v>400</v>
      </c>
      <c r="H163" s="150"/>
    </row>
    <row r="164" spans="1:8" s="148" customFormat="1" ht="12.75" customHeight="1" x14ac:dyDescent="0.25"/>
    <row r="165" spans="1:8" s="148" customFormat="1" ht="12.75" customHeight="1" x14ac:dyDescent="0.25">
      <c r="A165" s="147" t="s">
        <v>275</v>
      </c>
    </row>
    <row r="166" spans="1:8" s="148" customFormat="1" ht="12.75" customHeight="1" x14ac:dyDescent="0.25">
      <c r="A166" s="149">
        <v>42705</v>
      </c>
      <c r="B166" s="145"/>
      <c r="C166" s="145" t="s">
        <v>102</v>
      </c>
      <c r="D166" s="145"/>
      <c r="E166" s="145"/>
      <c r="F166" s="145"/>
      <c r="G166" s="145">
        <v>-43660.19</v>
      </c>
      <c r="H166" s="150"/>
    </row>
    <row r="167" spans="1:8" s="148" customFormat="1" ht="12.75" customHeight="1" x14ac:dyDescent="0.2">
      <c r="A167" s="149">
        <v>42735</v>
      </c>
      <c r="B167" s="145" t="s">
        <v>482</v>
      </c>
      <c r="C167" s="223" t="s">
        <v>483</v>
      </c>
      <c r="D167" s="145"/>
      <c r="E167" s="145">
        <v>2647.97</v>
      </c>
      <c r="F167" s="145"/>
      <c r="G167" s="145">
        <f>G166+E167</f>
        <v>-41012.22</v>
      </c>
      <c r="H167" s="150"/>
    </row>
    <row r="168" spans="1:8" s="148" customFormat="1" ht="12.75" customHeight="1" x14ac:dyDescent="0.25">
      <c r="A168" s="155">
        <v>42735</v>
      </c>
      <c r="B168" s="151"/>
      <c r="C168" s="151" t="s">
        <v>290</v>
      </c>
      <c r="D168" s="151"/>
      <c r="E168" s="152">
        <f>SUM(E167)</f>
        <v>2647.97</v>
      </c>
      <c r="F168" s="152">
        <f>SUM(F165:F166)</f>
        <v>0</v>
      </c>
      <c r="G168" s="152">
        <f>G167</f>
        <v>-41012.22</v>
      </c>
      <c r="H168" s="150"/>
    </row>
    <row r="169" spans="1:8" s="148" customFormat="1" ht="12.75" customHeight="1" x14ac:dyDescent="0.25"/>
    <row r="170" spans="1:8" s="148" customFormat="1" ht="12.75" customHeight="1" x14ac:dyDescent="0.25">
      <c r="A170" s="147" t="s">
        <v>316</v>
      </c>
    </row>
    <row r="171" spans="1:8" s="148" customFormat="1" ht="12.75" customHeight="1" x14ac:dyDescent="0.25">
      <c r="A171" s="149">
        <v>42705</v>
      </c>
      <c r="B171" s="145"/>
      <c r="C171" s="145" t="s">
        <v>102</v>
      </c>
      <c r="D171" s="145"/>
      <c r="E171" s="145"/>
      <c r="F171" s="145"/>
      <c r="G171" s="145">
        <v>-54028.04</v>
      </c>
      <c r="H171" s="150"/>
    </row>
    <row r="172" spans="1:8" s="148" customFormat="1" ht="12.75" customHeight="1" x14ac:dyDescent="0.25">
      <c r="A172" s="149">
        <v>42734</v>
      </c>
      <c r="B172" s="145" t="s">
        <v>101</v>
      </c>
      <c r="C172" s="145" t="s">
        <v>359</v>
      </c>
      <c r="D172" s="145"/>
      <c r="E172" s="145">
        <v>3353.42</v>
      </c>
      <c r="F172" s="145"/>
      <c r="G172" s="145">
        <f>G171+E172-F172</f>
        <v>-50674.62</v>
      </c>
      <c r="H172" s="150"/>
    </row>
    <row r="173" spans="1:8" s="148" customFormat="1" ht="12.75" customHeight="1" x14ac:dyDescent="0.2">
      <c r="A173" s="149">
        <v>42735</v>
      </c>
      <c r="B173" s="145" t="s">
        <v>482</v>
      </c>
      <c r="C173" s="223" t="s">
        <v>483</v>
      </c>
      <c r="D173" s="145"/>
      <c r="E173" s="145"/>
      <c r="F173" s="145">
        <v>2647.97</v>
      </c>
      <c r="G173" s="145">
        <f>G172-F173</f>
        <v>-53322.590000000004</v>
      </c>
      <c r="H173" s="150"/>
    </row>
    <row r="174" spans="1:8" s="148" customFormat="1" ht="12.75" customHeight="1" x14ac:dyDescent="0.25">
      <c r="A174" s="155">
        <v>42735</v>
      </c>
      <c r="B174" s="151"/>
      <c r="C174" s="151" t="s">
        <v>360</v>
      </c>
      <c r="D174" s="151"/>
      <c r="E174" s="152">
        <f>SUM(E170:E172)</f>
        <v>3353.42</v>
      </c>
      <c r="F174" s="152">
        <f>F173</f>
        <v>2647.97</v>
      </c>
      <c r="G174" s="152">
        <f>G173</f>
        <v>-53322.590000000004</v>
      </c>
      <c r="H174" s="150"/>
    </row>
    <row r="175" spans="1:8" s="148" customFormat="1" ht="12.75" customHeight="1" x14ac:dyDescent="0.25">
      <c r="F175" s="153"/>
    </row>
    <row r="176" spans="1:8" s="148" customFormat="1" ht="12.75" customHeight="1" x14ac:dyDescent="0.25">
      <c r="A176" s="147" t="s">
        <v>151</v>
      </c>
    </row>
    <row r="177" spans="1:8" s="148" customFormat="1" ht="12.75" customHeight="1" x14ac:dyDescent="0.25">
      <c r="A177" s="149">
        <v>42705</v>
      </c>
      <c r="B177" s="145"/>
      <c r="C177" s="145" t="s">
        <v>102</v>
      </c>
      <c r="D177" s="145"/>
      <c r="E177" s="145"/>
      <c r="F177" s="145"/>
      <c r="G177" s="145">
        <v>-60000</v>
      </c>
      <c r="H177" s="150"/>
    </row>
    <row r="178" spans="1:8" s="148" customFormat="1" ht="12.75" customHeight="1" x14ac:dyDescent="0.25">
      <c r="A178" s="155">
        <v>42735</v>
      </c>
      <c r="B178" s="151"/>
      <c r="C178" s="151" t="s">
        <v>150</v>
      </c>
      <c r="D178" s="151"/>
      <c r="E178" s="152">
        <f>SUM(E176:E177)</f>
        <v>0</v>
      </c>
      <c r="F178" s="152">
        <f>SUM(F176:F177)</f>
        <v>0</v>
      </c>
      <c r="G178" s="152">
        <f>G177</f>
        <v>-60000</v>
      </c>
      <c r="H178" s="150"/>
    </row>
    <row r="179" spans="1:8" s="148" customFormat="1" ht="12.75" customHeight="1" x14ac:dyDescent="0.25"/>
    <row r="180" spans="1:8" s="148" customFormat="1" ht="12.75" customHeight="1" x14ac:dyDescent="0.25">
      <c r="A180" s="147" t="s">
        <v>149</v>
      </c>
    </row>
    <row r="181" spans="1:8" s="148" customFormat="1" ht="12.75" customHeight="1" x14ac:dyDescent="0.25">
      <c r="A181" s="149">
        <v>42705</v>
      </c>
      <c r="B181" s="145"/>
      <c r="C181" s="145" t="s">
        <v>102</v>
      </c>
      <c r="D181" s="145"/>
      <c r="E181" s="145"/>
      <c r="F181" s="145"/>
      <c r="G181" s="145">
        <v>-5000</v>
      </c>
      <c r="H181" s="150"/>
    </row>
    <row r="182" spans="1:8" s="148" customFormat="1" ht="12.75" customHeight="1" x14ac:dyDescent="0.25">
      <c r="A182" s="155">
        <v>42735</v>
      </c>
      <c r="B182" s="151"/>
      <c r="C182" s="151" t="s">
        <v>148</v>
      </c>
      <c r="D182" s="151"/>
      <c r="E182" s="152">
        <f>SUM(E180:E181)</f>
        <v>0</v>
      </c>
      <c r="F182" s="152">
        <f>SUM(F180:F181)</f>
        <v>0</v>
      </c>
      <c r="G182" s="152">
        <f>G181</f>
        <v>-5000</v>
      </c>
      <c r="H182" s="150"/>
    </row>
    <row r="183" spans="1:8" s="148" customFormat="1" ht="12.75" customHeight="1" x14ac:dyDescent="0.25"/>
    <row r="184" spans="1:8" s="148" customFormat="1" ht="12.75" customHeight="1" x14ac:dyDescent="0.25">
      <c r="A184" s="147" t="s">
        <v>361</v>
      </c>
    </row>
    <row r="185" spans="1:8" s="148" customFormat="1" ht="12.75" customHeight="1" x14ac:dyDescent="0.25">
      <c r="A185" s="149">
        <v>42705</v>
      </c>
      <c r="B185" s="145"/>
      <c r="C185" s="145" t="s">
        <v>102</v>
      </c>
      <c r="D185" s="145"/>
      <c r="E185" s="145"/>
      <c r="F185" s="145"/>
      <c r="G185" s="145">
        <v>-495000</v>
      </c>
      <c r="H185" s="150"/>
    </row>
    <row r="186" spans="1:8" s="148" customFormat="1" ht="12.75" customHeight="1" x14ac:dyDescent="0.25">
      <c r="A186" s="155">
        <v>42735</v>
      </c>
      <c r="B186" s="151"/>
      <c r="C186" s="151" t="s">
        <v>362</v>
      </c>
      <c r="D186" s="151"/>
      <c r="E186" s="152">
        <f>SUM(E184:E185)</f>
        <v>0</v>
      </c>
      <c r="F186" s="152">
        <f>SUM(F184:F185)</f>
        <v>0</v>
      </c>
      <c r="G186" s="152">
        <f>G185</f>
        <v>-495000</v>
      </c>
      <c r="H186" s="150"/>
    </row>
    <row r="187" spans="1:8" s="148" customFormat="1" ht="12.75" customHeight="1" x14ac:dyDescent="0.25"/>
    <row r="188" spans="1:8" s="148" customFormat="1" ht="12.75" customHeight="1" x14ac:dyDescent="0.25">
      <c r="A188" s="147" t="s">
        <v>146</v>
      </c>
    </row>
    <row r="189" spans="1:8" s="148" customFormat="1" ht="12.75" customHeight="1" x14ac:dyDescent="0.25">
      <c r="A189" s="149">
        <v>42705</v>
      </c>
      <c r="B189" s="145"/>
      <c r="C189" s="145" t="s">
        <v>102</v>
      </c>
      <c r="D189" s="145"/>
      <c r="E189" s="145"/>
      <c r="F189" s="145"/>
      <c r="G189" s="145">
        <v>-109677.73</v>
      </c>
      <c r="H189" s="150"/>
    </row>
    <row r="190" spans="1:8" s="148" customFormat="1" ht="12.75" customHeight="1" x14ac:dyDescent="0.25">
      <c r="A190" s="155">
        <v>42735</v>
      </c>
      <c r="B190" s="151"/>
      <c r="C190" s="151" t="s">
        <v>141</v>
      </c>
      <c r="D190" s="151"/>
      <c r="E190" s="152">
        <f>SUM(E188:E189)</f>
        <v>0</v>
      </c>
      <c r="F190" s="152">
        <f>SUM(F188:F189)</f>
        <v>0</v>
      </c>
      <c r="G190" s="152">
        <f>G189</f>
        <v>-109677.73</v>
      </c>
      <c r="H190" s="150"/>
    </row>
    <row r="191" spans="1:8" s="148" customFormat="1" ht="12.75" customHeight="1" x14ac:dyDescent="0.25"/>
    <row r="192" spans="1:8" s="148" customFormat="1" ht="12.75" customHeight="1" x14ac:dyDescent="0.25">
      <c r="A192" s="147" t="s">
        <v>140</v>
      </c>
    </row>
    <row r="193" spans="1:8" s="148" customFormat="1" ht="12.75" customHeight="1" x14ac:dyDescent="0.25">
      <c r="A193" s="149">
        <v>42705</v>
      </c>
      <c r="B193" s="145"/>
      <c r="C193" s="145" t="s">
        <v>102</v>
      </c>
      <c r="D193" s="145"/>
      <c r="E193" s="145"/>
      <c r="F193" s="145"/>
      <c r="G193" s="145">
        <v>-425000</v>
      </c>
      <c r="H193" s="150"/>
    </row>
    <row r="194" spans="1:8" s="148" customFormat="1" ht="12.75" customHeight="1" x14ac:dyDescent="0.25">
      <c r="A194" s="149">
        <v>42706</v>
      </c>
      <c r="B194" s="145" t="s">
        <v>106</v>
      </c>
      <c r="C194" s="145" t="s">
        <v>139</v>
      </c>
      <c r="D194" s="145" t="s">
        <v>278</v>
      </c>
      <c r="E194" s="145"/>
      <c r="F194" s="145">
        <v>24000</v>
      </c>
      <c r="G194" s="145">
        <f>G193+E194-F194</f>
        <v>-449000</v>
      </c>
      <c r="H194" s="150"/>
    </row>
    <row r="195" spans="1:8" s="148" customFormat="1" ht="12.75" customHeight="1" x14ac:dyDescent="0.25">
      <c r="A195" s="149">
        <v>42709</v>
      </c>
      <c r="B195" s="145" t="s">
        <v>106</v>
      </c>
      <c r="C195" s="145" t="s">
        <v>363</v>
      </c>
      <c r="D195" s="145" t="s">
        <v>281</v>
      </c>
      <c r="E195" s="145"/>
      <c r="F195" s="145">
        <v>48000</v>
      </c>
      <c r="G195" s="145">
        <f>G194+E195-F195</f>
        <v>-497000</v>
      </c>
      <c r="H195" s="150"/>
    </row>
    <row r="196" spans="1:8" s="148" customFormat="1" ht="12.75" customHeight="1" x14ac:dyDescent="0.25">
      <c r="A196" s="149">
        <v>42714</v>
      </c>
      <c r="B196" s="145" t="s">
        <v>106</v>
      </c>
      <c r="C196" s="145" t="s">
        <v>138</v>
      </c>
      <c r="D196" s="145" t="s">
        <v>282</v>
      </c>
      <c r="E196" s="145"/>
      <c r="F196" s="145">
        <v>33000</v>
      </c>
      <c r="G196" s="145">
        <f>G195+E196-F196</f>
        <v>-530000</v>
      </c>
      <c r="H196" s="150"/>
    </row>
    <row r="197" spans="1:8" s="148" customFormat="1" ht="12.75" customHeight="1" x14ac:dyDescent="0.25">
      <c r="A197" s="149">
        <v>42724</v>
      </c>
      <c r="B197" s="145" t="s">
        <v>106</v>
      </c>
      <c r="C197" s="145" t="s">
        <v>364</v>
      </c>
      <c r="D197" s="145" t="s">
        <v>283</v>
      </c>
      <c r="E197" s="145"/>
      <c r="F197" s="145">
        <v>9400</v>
      </c>
      <c r="G197" s="145">
        <f>G196+E197-F197</f>
        <v>-539400</v>
      </c>
      <c r="H197" s="150"/>
    </row>
    <row r="198" spans="1:8" s="148" customFormat="1" ht="12.75" customHeight="1" x14ac:dyDescent="0.25">
      <c r="A198" s="149">
        <v>42732</v>
      </c>
      <c r="B198" s="145" t="s">
        <v>106</v>
      </c>
      <c r="C198" s="145" t="s">
        <v>137</v>
      </c>
      <c r="D198" s="145" t="s">
        <v>284</v>
      </c>
      <c r="E198" s="145"/>
      <c r="F198" s="145">
        <v>24000</v>
      </c>
      <c r="G198" s="145">
        <f>G197+E198-F198</f>
        <v>-563400</v>
      </c>
      <c r="H198" s="150"/>
    </row>
    <row r="199" spans="1:8" s="148" customFormat="1" ht="12.75" customHeight="1" x14ac:dyDescent="0.25">
      <c r="A199" s="155">
        <v>42735</v>
      </c>
      <c r="B199" s="151"/>
      <c r="C199" s="151" t="s">
        <v>136</v>
      </c>
      <c r="D199" s="151"/>
      <c r="E199" s="152">
        <f>SUM(E192:E198)</f>
        <v>0</v>
      </c>
      <c r="F199" s="152">
        <f>SUM(F192:F198)</f>
        <v>138400</v>
      </c>
      <c r="G199" s="152">
        <f>G198</f>
        <v>-563400</v>
      </c>
      <c r="H199" s="150"/>
    </row>
    <row r="200" spans="1:8" s="148" customFormat="1" ht="12.75" customHeight="1" x14ac:dyDescent="0.25"/>
    <row r="201" spans="1:8" s="148" customFormat="1" ht="12.75" customHeight="1" x14ac:dyDescent="0.25">
      <c r="A201" s="147" t="s">
        <v>135</v>
      </c>
    </row>
    <row r="202" spans="1:8" s="148" customFormat="1" ht="12.75" customHeight="1" x14ac:dyDescent="0.25">
      <c r="A202" s="149">
        <v>42705</v>
      </c>
      <c r="B202" s="145"/>
      <c r="C202" s="145" t="s">
        <v>102</v>
      </c>
      <c r="D202" s="145"/>
      <c r="E202" s="145"/>
      <c r="F202" s="145"/>
      <c r="G202" s="145">
        <v>261500</v>
      </c>
      <c r="H202" s="150"/>
    </row>
    <row r="203" spans="1:8" s="148" customFormat="1" ht="12.75" customHeight="1" x14ac:dyDescent="0.25">
      <c r="A203" s="149">
        <v>42706</v>
      </c>
      <c r="B203" s="145"/>
      <c r="C203" s="145" t="s">
        <v>134</v>
      </c>
      <c r="D203" s="145"/>
      <c r="E203" s="145">
        <v>12000</v>
      </c>
      <c r="F203" s="145"/>
      <c r="G203" s="145">
        <f>G202+E203-F203</f>
        <v>273500</v>
      </c>
      <c r="H203" s="150"/>
    </row>
    <row r="204" spans="1:8" s="148" customFormat="1" ht="12.75" customHeight="1" x14ac:dyDescent="0.25">
      <c r="A204" s="149">
        <v>42709</v>
      </c>
      <c r="B204" s="145"/>
      <c r="C204" s="145" t="s">
        <v>133</v>
      </c>
      <c r="D204" s="145"/>
      <c r="E204" s="145">
        <v>28000</v>
      </c>
      <c r="F204" s="145"/>
      <c r="G204" s="145">
        <f>G203+E204-F204</f>
        <v>301500</v>
      </c>
      <c r="H204" s="150"/>
    </row>
    <row r="205" spans="1:8" s="148" customFormat="1" ht="12.75" customHeight="1" x14ac:dyDescent="0.25">
      <c r="A205" s="149">
        <v>42714</v>
      </c>
      <c r="B205" s="145"/>
      <c r="C205" s="145" t="s">
        <v>134</v>
      </c>
      <c r="D205" s="145"/>
      <c r="E205" s="145">
        <v>18000</v>
      </c>
      <c r="F205" s="145"/>
      <c r="G205" s="145">
        <f>G204+E205-F205</f>
        <v>319500</v>
      </c>
      <c r="H205" s="150"/>
    </row>
    <row r="206" spans="1:8" s="148" customFormat="1" ht="12.75" customHeight="1" x14ac:dyDescent="0.25">
      <c r="A206" s="149">
        <v>42724</v>
      </c>
      <c r="B206" s="145"/>
      <c r="C206" s="145" t="s">
        <v>132</v>
      </c>
      <c r="D206" s="145"/>
      <c r="E206" s="145">
        <v>6000</v>
      </c>
      <c r="F206" s="145"/>
      <c r="G206" s="145">
        <f>G205+E206-F206</f>
        <v>325500</v>
      </c>
      <c r="H206" s="150"/>
    </row>
    <row r="207" spans="1:8" s="148" customFormat="1" ht="12.75" customHeight="1" x14ac:dyDescent="0.25">
      <c r="A207" s="149">
        <v>42732</v>
      </c>
      <c r="B207" s="145"/>
      <c r="C207" s="145" t="s">
        <v>132</v>
      </c>
      <c r="D207" s="145"/>
      <c r="E207" s="145">
        <v>12000</v>
      </c>
      <c r="F207" s="145"/>
      <c r="G207" s="145">
        <f>G206+E207-F207</f>
        <v>337500</v>
      </c>
      <c r="H207" s="150"/>
    </row>
    <row r="208" spans="1:8" s="148" customFormat="1" ht="12.75" customHeight="1" x14ac:dyDescent="0.25">
      <c r="A208" s="155">
        <v>42735</v>
      </c>
      <c r="B208" s="151"/>
      <c r="C208" s="151" t="s">
        <v>131</v>
      </c>
      <c r="D208" s="151"/>
      <c r="E208" s="152">
        <f>SUM(E201:E207)</f>
        <v>76000</v>
      </c>
      <c r="F208" s="152">
        <f>SUM(F201:F207)</f>
        <v>0</v>
      </c>
      <c r="G208" s="152">
        <f>G207</f>
        <v>337500</v>
      </c>
      <c r="H208" s="150"/>
    </row>
    <row r="209" spans="1:8" s="148" customFormat="1" ht="12.75" customHeight="1" x14ac:dyDescent="0.25">
      <c r="A209" s="165"/>
      <c r="B209" s="166"/>
      <c r="C209" s="166"/>
      <c r="D209" s="166"/>
      <c r="E209" s="147"/>
      <c r="F209" s="147"/>
      <c r="G209" s="147"/>
      <c r="H209" s="150"/>
    </row>
    <row r="210" spans="1:8" s="148" customFormat="1" ht="12.75" customHeight="1" x14ac:dyDescent="0.25">
      <c r="A210" s="147" t="s">
        <v>439</v>
      </c>
    </row>
    <row r="211" spans="1:8" s="148" customFormat="1" ht="12.75" customHeight="1" x14ac:dyDescent="0.25">
      <c r="A211" s="149">
        <v>42705</v>
      </c>
      <c r="B211" s="145"/>
      <c r="C211" s="145" t="s">
        <v>102</v>
      </c>
      <c r="D211" s="145"/>
      <c r="E211" s="145"/>
      <c r="F211" s="145"/>
      <c r="G211" s="145">
        <v>0</v>
      </c>
      <c r="H211" s="150"/>
    </row>
    <row r="212" spans="1:8" s="148" customFormat="1" ht="12.75" customHeight="1" x14ac:dyDescent="0.2">
      <c r="A212" s="149">
        <v>42735</v>
      </c>
      <c r="B212" s="145" t="s">
        <v>437</v>
      </c>
      <c r="C212" s="223" t="s">
        <v>438</v>
      </c>
      <c r="D212" s="145"/>
      <c r="E212" s="145"/>
      <c r="F212" s="145">
        <v>2000</v>
      </c>
      <c r="G212" s="145">
        <f>F212</f>
        <v>2000</v>
      </c>
      <c r="H212" s="150"/>
    </row>
    <row r="213" spans="1:8" s="148" customFormat="1" ht="12.75" customHeight="1" x14ac:dyDescent="0.25">
      <c r="A213" s="155">
        <v>42735</v>
      </c>
      <c r="B213" s="151"/>
      <c r="C213" s="151" t="s">
        <v>440</v>
      </c>
      <c r="D213" s="151"/>
      <c r="E213" s="152">
        <f>SUM(E210:E212)</f>
        <v>0</v>
      </c>
      <c r="F213" s="152">
        <f>SUM(F212)</f>
        <v>2000</v>
      </c>
      <c r="G213" s="152">
        <f>F213</f>
        <v>2000</v>
      </c>
      <c r="H213" s="150"/>
    </row>
    <row r="214" spans="1:8" s="148" customFormat="1" ht="12.75" customHeight="1" x14ac:dyDescent="0.25"/>
    <row r="215" spans="1:8" s="148" customFormat="1" ht="12.75" customHeight="1" x14ac:dyDescent="0.25">
      <c r="A215" s="147" t="s">
        <v>365</v>
      </c>
    </row>
    <row r="216" spans="1:8" s="148" customFormat="1" ht="12.75" customHeight="1" x14ac:dyDescent="0.25">
      <c r="A216" s="149">
        <v>42705</v>
      </c>
      <c r="B216" s="145"/>
      <c r="C216" s="145" t="s">
        <v>102</v>
      </c>
      <c r="D216" s="145"/>
      <c r="E216" s="145"/>
      <c r="F216" s="145"/>
      <c r="G216" s="145">
        <v>0</v>
      </c>
      <c r="H216" s="150"/>
    </row>
    <row r="217" spans="1:8" s="148" customFormat="1" ht="12.75" customHeight="1" x14ac:dyDescent="0.25">
      <c r="A217" s="149">
        <v>42705</v>
      </c>
      <c r="B217" s="145" t="s">
        <v>106</v>
      </c>
      <c r="C217" s="145" t="s">
        <v>130</v>
      </c>
      <c r="D217" s="145" t="s">
        <v>325</v>
      </c>
      <c r="E217" s="145">
        <v>4725</v>
      </c>
      <c r="F217" s="145"/>
      <c r="G217" s="145">
        <f>G216+E217-F217</f>
        <v>4725</v>
      </c>
      <c r="H217" s="150"/>
    </row>
    <row r="218" spans="1:8" s="148" customFormat="1" ht="12.75" customHeight="1" x14ac:dyDescent="0.25">
      <c r="A218" s="149">
        <v>42734</v>
      </c>
      <c r="B218" s="145" t="s">
        <v>101</v>
      </c>
      <c r="C218" s="145" t="s">
        <v>366</v>
      </c>
      <c r="D218" s="145"/>
      <c r="E218" s="145">
        <v>2250</v>
      </c>
      <c r="F218" s="145"/>
      <c r="G218" s="145">
        <f>G217+E218-F218</f>
        <v>6975</v>
      </c>
      <c r="H218" s="150"/>
    </row>
    <row r="219" spans="1:8" s="148" customFormat="1" ht="12.75" customHeight="1" x14ac:dyDescent="0.25">
      <c r="A219" s="155">
        <v>42735</v>
      </c>
      <c r="B219" s="151"/>
      <c r="C219" s="151" t="s">
        <v>367</v>
      </c>
      <c r="D219" s="151"/>
      <c r="E219" s="152">
        <f>SUM(E215:E218)</f>
        <v>6975</v>
      </c>
      <c r="F219" s="152">
        <f>SUM(F215:F218)</f>
        <v>0</v>
      </c>
      <c r="G219" s="152">
        <f>G218</f>
        <v>6975</v>
      </c>
      <c r="H219" s="150"/>
    </row>
    <row r="220" spans="1:8" s="148" customFormat="1" ht="12.75" customHeight="1" x14ac:dyDescent="0.25"/>
    <row r="221" spans="1:8" s="148" customFormat="1" ht="12.75" customHeight="1" x14ac:dyDescent="0.25">
      <c r="A221" s="147" t="s">
        <v>129</v>
      </c>
    </row>
    <row r="222" spans="1:8" s="148" customFormat="1" ht="12.75" customHeight="1" x14ac:dyDescent="0.25">
      <c r="A222" s="149">
        <v>42705</v>
      </c>
      <c r="B222" s="145"/>
      <c r="C222" s="145" t="s">
        <v>102</v>
      </c>
      <c r="D222" s="145"/>
      <c r="E222" s="145"/>
      <c r="F222" s="145"/>
      <c r="G222" s="145">
        <v>0</v>
      </c>
      <c r="H222" s="150"/>
    </row>
    <row r="223" spans="1:8" s="148" customFormat="1" ht="12.75" customHeight="1" x14ac:dyDescent="0.25">
      <c r="A223" s="149">
        <v>42705</v>
      </c>
      <c r="B223" s="145" t="s">
        <v>106</v>
      </c>
      <c r="C223" s="145" t="s">
        <v>368</v>
      </c>
      <c r="D223" s="145" t="s">
        <v>128</v>
      </c>
      <c r="E223" s="145">
        <v>11000</v>
      </c>
      <c r="F223" s="145"/>
      <c r="G223" s="145">
        <f>G222+E223-F223</f>
        <v>11000</v>
      </c>
      <c r="H223" s="150"/>
    </row>
    <row r="224" spans="1:8" s="148" customFormat="1" ht="12.75" customHeight="1" x14ac:dyDescent="0.25">
      <c r="A224" s="149">
        <v>42734</v>
      </c>
      <c r="B224" s="145" t="s">
        <v>106</v>
      </c>
      <c r="C224" s="145" t="s">
        <v>369</v>
      </c>
      <c r="D224" s="145" t="s">
        <v>127</v>
      </c>
      <c r="E224" s="145">
        <v>20000</v>
      </c>
      <c r="F224" s="145"/>
      <c r="G224" s="145">
        <f>G223+E224-F224</f>
        <v>31000</v>
      </c>
      <c r="H224" s="150"/>
    </row>
    <row r="225" spans="1:8" s="148" customFormat="1" ht="12.75" customHeight="1" x14ac:dyDescent="0.2">
      <c r="A225" s="149">
        <v>42735</v>
      </c>
      <c r="B225" s="145" t="s">
        <v>454</v>
      </c>
      <c r="C225" s="223" t="s">
        <v>456</v>
      </c>
      <c r="D225" s="145"/>
      <c r="E225" s="145"/>
      <c r="F225" s="145">
        <v>11000</v>
      </c>
      <c r="G225" s="145">
        <f>G224-F225</f>
        <v>20000</v>
      </c>
      <c r="H225" s="150"/>
    </row>
    <row r="226" spans="1:8" s="148" customFormat="1" ht="12.75" customHeight="1" x14ac:dyDescent="0.25">
      <c r="A226" s="155">
        <v>42735</v>
      </c>
      <c r="B226" s="151"/>
      <c r="C226" s="151" t="s">
        <v>126</v>
      </c>
      <c r="D226" s="151"/>
      <c r="E226" s="152">
        <f>SUM(E221:E224)</f>
        <v>31000</v>
      </c>
      <c r="F226" s="152">
        <f>SUM(F225)</f>
        <v>11000</v>
      </c>
      <c r="G226" s="152">
        <f>G225</f>
        <v>20000</v>
      </c>
      <c r="H226" s="150"/>
    </row>
    <row r="227" spans="1:8" s="148" customFormat="1" ht="12.75" customHeight="1" x14ac:dyDescent="0.25"/>
    <row r="228" spans="1:8" s="148" customFormat="1" ht="12.75" customHeight="1" x14ac:dyDescent="0.25">
      <c r="A228" s="147" t="s">
        <v>125</v>
      </c>
    </row>
    <row r="229" spans="1:8" s="148" customFormat="1" ht="12.75" customHeight="1" x14ac:dyDescent="0.25">
      <c r="A229" s="149">
        <v>42705</v>
      </c>
      <c r="B229" s="145"/>
      <c r="C229" s="145" t="s">
        <v>102</v>
      </c>
      <c r="D229" s="145"/>
      <c r="E229" s="145"/>
      <c r="F229" s="145"/>
      <c r="G229" s="145">
        <v>0</v>
      </c>
      <c r="H229" s="150"/>
    </row>
    <row r="230" spans="1:8" s="148" customFormat="1" ht="12.75" customHeight="1" x14ac:dyDescent="0.25">
      <c r="A230" s="149">
        <v>42734</v>
      </c>
      <c r="B230" s="145" t="s">
        <v>106</v>
      </c>
      <c r="C230" s="145" t="s">
        <v>370</v>
      </c>
      <c r="D230" s="145" t="s">
        <v>124</v>
      </c>
      <c r="E230" s="145">
        <v>2500</v>
      </c>
      <c r="F230" s="145"/>
      <c r="G230" s="145">
        <f>G229+E230-F230</f>
        <v>2500</v>
      </c>
      <c r="H230" s="150"/>
    </row>
    <row r="231" spans="1:8" s="148" customFormat="1" ht="12.75" customHeight="1" x14ac:dyDescent="0.2">
      <c r="A231" s="149">
        <v>42735</v>
      </c>
      <c r="B231" s="145" t="s">
        <v>471</v>
      </c>
      <c r="C231" s="223" t="s">
        <v>472</v>
      </c>
      <c r="D231" s="145"/>
      <c r="E231" s="145">
        <v>2000</v>
      </c>
      <c r="F231" s="145"/>
      <c r="G231" s="145">
        <f>G230+E231</f>
        <v>4500</v>
      </c>
      <c r="H231" s="150"/>
    </row>
    <row r="232" spans="1:8" s="148" customFormat="1" ht="12.75" customHeight="1" x14ac:dyDescent="0.25">
      <c r="A232" s="155">
        <v>42735</v>
      </c>
      <c r="B232" s="151"/>
      <c r="C232" s="151" t="s">
        <v>123</v>
      </c>
      <c r="D232" s="151"/>
      <c r="E232" s="152">
        <f>SUM(E230:E231)</f>
        <v>4500</v>
      </c>
      <c r="F232" s="152">
        <f>SUM(F228:F230)</f>
        <v>0</v>
      </c>
      <c r="G232" s="152">
        <f>G231</f>
        <v>4500</v>
      </c>
      <c r="H232" s="150"/>
    </row>
    <row r="233" spans="1:8" s="148" customFormat="1" ht="12.75" customHeight="1" x14ac:dyDescent="0.25">
      <c r="A233" s="165"/>
      <c r="B233" s="166"/>
      <c r="C233" s="166"/>
      <c r="D233" s="166"/>
      <c r="E233" s="147"/>
      <c r="F233" s="147"/>
      <c r="G233" s="147"/>
      <c r="H233" s="150"/>
    </row>
    <row r="234" spans="1:8" s="148" customFormat="1" ht="12.75" customHeight="1" x14ac:dyDescent="0.25">
      <c r="A234" s="147" t="s">
        <v>428</v>
      </c>
    </row>
    <row r="235" spans="1:8" s="148" customFormat="1" ht="12.75" customHeight="1" x14ac:dyDescent="0.25">
      <c r="A235" s="149">
        <v>42705</v>
      </c>
      <c r="B235" s="145"/>
      <c r="C235" s="145" t="s">
        <v>102</v>
      </c>
      <c r="D235" s="145"/>
      <c r="E235" s="145"/>
      <c r="F235" s="145"/>
      <c r="G235" s="145">
        <v>0</v>
      </c>
      <c r="H235" s="150"/>
    </row>
    <row r="236" spans="1:8" s="148" customFormat="1" ht="12.75" customHeight="1" x14ac:dyDescent="0.2">
      <c r="A236" s="149">
        <v>42735</v>
      </c>
      <c r="B236" s="145" t="s">
        <v>431</v>
      </c>
      <c r="C236" s="223" t="s">
        <v>432</v>
      </c>
      <c r="D236" s="145"/>
      <c r="E236" s="145">
        <v>1788</v>
      </c>
      <c r="F236" s="145"/>
      <c r="G236" s="145"/>
      <c r="H236" s="150"/>
    </row>
    <row r="237" spans="1:8" s="148" customFormat="1" ht="12.75" customHeight="1" x14ac:dyDescent="0.25">
      <c r="A237" s="155">
        <v>42735</v>
      </c>
      <c r="B237" s="151"/>
      <c r="C237" s="151" t="s">
        <v>429</v>
      </c>
      <c r="D237" s="151"/>
      <c r="E237" s="152">
        <f>SUM(E234:E236)</f>
        <v>1788</v>
      </c>
      <c r="F237" s="152">
        <f>SUM(F234:F235)</f>
        <v>0</v>
      </c>
      <c r="G237" s="152">
        <f>E237</f>
        <v>1788</v>
      </c>
      <c r="H237" s="150"/>
    </row>
    <row r="238" spans="1:8" s="148" customFormat="1" ht="12.75" customHeight="1" x14ac:dyDescent="0.25"/>
    <row r="239" spans="1:8" s="148" customFormat="1" ht="12.75" customHeight="1" x14ac:dyDescent="0.25">
      <c r="A239" s="147" t="s">
        <v>269</v>
      </c>
    </row>
    <row r="240" spans="1:8" s="148" customFormat="1" ht="12.75" customHeight="1" x14ac:dyDescent="0.25">
      <c r="A240" s="149">
        <v>42705</v>
      </c>
      <c r="B240" s="145"/>
      <c r="C240" s="145" t="s">
        <v>102</v>
      </c>
      <c r="D240" s="145"/>
      <c r="E240" s="145"/>
      <c r="F240" s="145"/>
      <c r="G240" s="145">
        <v>165</v>
      </c>
      <c r="H240" s="150"/>
    </row>
    <row r="241" spans="1:8" s="148" customFormat="1" ht="12.75" customHeight="1" x14ac:dyDescent="0.2">
      <c r="A241" s="149">
        <v>42735</v>
      </c>
      <c r="B241" s="145" t="s">
        <v>411</v>
      </c>
      <c r="C241" s="223" t="s">
        <v>413</v>
      </c>
      <c r="D241" s="145"/>
      <c r="E241" s="145">
        <v>15</v>
      </c>
      <c r="F241" s="145"/>
      <c r="G241" s="145"/>
      <c r="H241" s="150"/>
    </row>
    <row r="242" spans="1:8" s="148" customFormat="1" ht="12.75" customHeight="1" x14ac:dyDescent="0.25">
      <c r="A242" s="155">
        <v>42735</v>
      </c>
      <c r="B242" s="151"/>
      <c r="C242" s="151" t="s">
        <v>289</v>
      </c>
      <c r="D242" s="151"/>
      <c r="E242" s="152">
        <f>E241</f>
        <v>15</v>
      </c>
      <c r="F242" s="152">
        <f>SUM(F239:F240)</f>
        <v>0</v>
      </c>
      <c r="G242" s="152">
        <f>G240+E242</f>
        <v>180</v>
      </c>
      <c r="H242" s="150"/>
    </row>
    <row r="243" spans="1:8" s="148" customFormat="1" ht="12.75" customHeight="1" x14ac:dyDescent="0.25"/>
    <row r="244" spans="1:8" s="148" customFormat="1" ht="12.75" customHeight="1" x14ac:dyDescent="0.25">
      <c r="A244" s="147" t="s">
        <v>122</v>
      </c>
    </row>
    <row r="245" spans="1:8" s="148" customFormat="1" ht="12.75" customHeight="1" x14ac:dyDescent="0.25">
      <c r="A245" s="149">
        <v>42705</v>
      </c>
      <c r="B245" s="145"/>
      <c r="C245" s="145" t="s">
        <v>102</v>
      </c>
      <c r="D245" s="145"/>
      <c r="E245" s="145"/>
      <c r="F245" s="145"/>
      <c r="G245" s="145">
        <v>0</v>
      </c>
      <c r="H245" s="150"/>
    </row>
    <row r="246" spans="1:8" s="148" customFormat="1" ht="12.75" customHeight="1" x14ac:dyDescent="0.25">
      <c r="A246" s="149">
        <v>42734</v>
      </c>
      <c r="B246" s="145" t="s">
        <v>101</v>
      </c>
      <c r="C246" s="145" t="s">
        <v>371</v>
      </c>
      <c r="D246" s="145" t="s">
        <v>327</v>
      </c>
      <c r="E246" s="145">
        <v>3500</v>
      </c>
      <c r="F246" s="145"/>
      <c r="G246" s="145">
        <f>G245+E246-F246</f>
        <v>3500</v>
      </c>
      <c r="H246" s="150"/>
    </row>
    <row r="247" spans="1:8" s="148" customFormat="1" ht="12.75" customHeight="1" x14ac:dyDescent="0.25">
      <c r="A247" s="149">
        <v>42734</v>
      </c>
      <c r="B247" s="145" t="s">
        <v>101</v>
      </c>
      <c r="C247" s="145" t="s">
        <v>372</v>
      </c>
      <c r="D247" s="145" t="s">
        <v>327</v>
      </c>
      <c r="E247" s="145">
        <v>4000</v>
      </c>
      <c r="F247" s="145"/>
      <c r="G247" s="145">
        <f>G246+E247-F247</f>
        <v>7500</v>
      </c>
      <c r="H247" s="150"/>
    </row>
    <row r="248" spans="1:8" s="148" customFormat="1" ht="12.75" customHeight="1" x14ac:dyDescent="0.25">
      <c r="A248" s="149">
        <v>42734</v>
      </c>
      <c r="B248" s="145" t="s">
        <v>101</v>
      </c>
      <c r="C248" s="145" t="s">
        <v>373</v>
      </c>
      <c r="D248" s="145" t="s">
        <v>327</v>
      </c>
      <c r="E248" s="145">
        <v>5000</v>
      </c>
      <c r="F248" s="145"/>
      <c r="G248" s="145">
        <f>G247+E248-F248</f>
        <v>12500</v>
      </c>
      <c r="H248" s="150"/>
    </row>
    <row r="249" spans="1:8" s="148" customFormat="1" ht="12.75" customHeight="1" x14ac:dyDescent="0.25">
      <c r="A249" s="149">
        <v>42734</v>
      </c>
      <c r="B249" s="145" t="s">
        <v>101</v>
      </c>
      <c r="C249" s="145" t="s">
        <v>374</v>
      </c>
      <c r="D249" s="145" t="s">
        <v>327</v>
      </c>
      <c r="E249" s="145">
        <v>5500</v>
      </c>
      <c r="F249" s="145"/>
      <c r="G249" s="145">
        <f>G248+E249-F249</f>
        <v>18000</v>
      </c>
      <c r="H249" s="150"/>
    </row>
    <row r="250" spans="1:8" s="148" customFormat="1" ht="12.75" customHeight="1" x14ac:dyDescent="0.2">
      <c r="A250" s="149">
        <v>42735</v>
      </c>
      <c r="B250" s="145" t="s">
        <v>445</v>
      </c>
      <c r="C250" s="223" t="s">
        <v>448</v>
      </c>
      <c r="D250" s="145"/>
      <c r="E250" s="145"/>
      <c r="F250" s="145">
        <v>3500</v>
      </c>
      <c r="G250" s="145">
        <f>G249-F250</f>
        <v>14500</v>
      </c>
      <c r="H250" s="150"/>
    </row>
    <row r="251" spans="1:8" s="148" customFormat="1" ht="12.75" customHeight="1" x14ac:dyDescent="0.2">
      <c r="A251" s="149">
        <v>42735</v>
      </c>
      <c r="B251" s="145" t="s">
        <v>447</v>
      </c>
      <c r="C251" s="223" t="s">
        <v>449</v>
      </c>
      <c r="D251" s="145"/>
      <c r="E251" s="145"/>
      <c r="F251" s="145">
        <v>4000</v>
      </c>
      <c r="G251" s="145">
        <f>G250-F251</f>
        <v>10500</v>
      </c>
      <c r="H251" s="150"/>
    </row>
    <row r="252" spans="1:8" s="148" customFormat="1" ht="12.75" customHeight="1" x14ac:dyDescent="0.2">
      <c r="A252" s="149">
        <v>42735</v>
      </c>
      <c r="B252" s="145" t="s">
        <v>450</v>
      </c>
      <c r="C252" s="223" t="s">
        <v>451</v>
      </c>
      <c r="D252" s="145"/>
      <c r="E252" s="145"/>
      <c r="F252" s="145">
        <v>5000</v>
      </c>
      <c r="G252" s="145">
        <f>G251-F252</f>
        <v>5500</v>
      </c>
      <c r="H252" s="150"/>
    </row>
    <row r="253" spans="1:8" s="148" customFormat="1" ht="12.75" customHeight="1" x14ac:dyDescent="0.2">
      <c r="A253" s="149">
        <v>42735</v>
      </c>
      <c r="B253" s="145" t="s">
        <v>452</v>
      </c>
      <c r="C253" s="223" t="s">
        <v>453</v>
      </c>
      <c r="D253" s="145"/>
      <c r="E253" s="145"/>
      <c r="F253" s="145">
        <v>5500</v>
      </c>
      <c r="G253" s="145">
        <f>G252-F253</f>
        <v>0</v>
      </c>
      <c r="H253" s="150"/>
    </row>
    <row r="254" spans="1:8" s="148" customFormat="1" ht="12.75" customHeight="1" x14ac:dyDescent="0.2">
      <c r="A254" s="149">
        <v>42735</v>
      </c>
      <c r="B254" s="145" t="s">
        <v>457</v>
      </c>
      <c r="C254" s="223" t="s">
        <v>459</v>
      </c>
      <c r="D254" s="145"/>
      <c r="E254" s="145">
        <v>22350</v>
      </c>
      <c r="F254" s="145"/>
      <c r="G254" s="145">
        <f>G253+E254</f>
        <v>22350</v>
      </c>
      <c r="H254" s="150"/>
    </row>
    <row r="255" spans="1:8" s="148" customFormat="1" ht="12.75" customHeight="1" x14ac:dyDescent="0.25">
      <c r="A255" s="155">
        <v>42735</v>
      </c>
      <c r="B255" s="151"/>
      <c r="C255" s="151" t="s">
        <v>121</v>
      </c>
      <c r="D255" s="151"/>
      <c r="E255" s="152">
        <f>SUM(E246:E254)</f>
        <v>40350</v>
      </c>
      <c r="F255" s="152">
        <f>SUM(F250:F253)</f>
        <v>18000</v>
      </c>
      <c r="G255" s="152">
        <f>G254</f>
        <v>22350</v>
      </c>
      <c r="H255" s="150"/>
    </row>
    <row r="256" spans="1:8" s="148" customFormat="1" ht="12.75" customHeight="1" x14ac:dyDescent="0.25"/>
    <row r="257" spans="1:8" s="148" customFormat="1" ht="12.75" customHeight="1" x14ac:dyDescent="0.25">
      <c r="A257" s="147" t="s">
        <v>120</v>
      </c>
    </row>
    <row r="258" spans="1:8" s="148" customFormat="1" ht="12.75" customHeight="1" x14ac:dyDescent="0.25">
      <c r="A258" s="149">
        <v>42705</v>
      </c>
      <c r="B258" s="145"/>
      <c r="C258" s="145" t="s">
        <v>102</v>
      </c>
      <c r="D258" s="145"/>
      <c r="E258" s="145"/>
      <c r="F258" s="145"/>
      <c r="G258" s="145">
        <v>0</v>
      </c>
      <c r="H258" s="150"/>
    </row>
    <row r="259" spans="1:8" s="148" customFormat="1" ht="12.75" customHeight="1" x14ac:dyDescent="0.25">
      <c r="A259" s="149">
        <v>42719</v>
      </c>
      <c r="B259" s="145" t="s">
        <v>106</v>
      </c>
      <c r="C259" s="145" t="s">
        <v>375</v>
      </c>
      <c r="D259" s="145" t="s">
        <v>119</v>
      </c>
      <c r="E259" s="145">
        <v>550</v>
      </c>
      <c r="F259" s="145"/>
      <c r="G259" s="145">
        <f>G258+E259-F259</f>
        <v>550</v>
      </c>
      <c r="H259" s="150"/>
    </row>
    <row r="260" spans="1:8" s="148" customFormat="1" ht="12.75" customHeight="1" x14ac:dyDescent="0.25">
      <c r="A260" s="155">
        <v>42735</v>
      </c>
      <c r="B260" s="151"/>
      <c r="C260" s="151" t="s">
        <v>118</v>
      </c>
      <c r="D260" s="151"/>
      <c r="E260" s="152">
        <f>SUM(E257:E259)</f>
        <v>550</v>
      </c>
      <c r="F260" s="152">
        <f>SUM(F257:F259)</f>
        <v>0</v>
      </c>
      <c r="G260" s="152">
        <f>G259</f>
        <v>550</v>
      </c>
      <c r="H260" s="150"/>
    </row>
    <row r="261" spans="1:8" s="148" customFormat="1" ht="12.75" customHeight="1" x14ac:dyDescent="0.25"/>
    <row r="262" spans="1:8" s="148" customFormat="1" ht="12.75" customHeight="1" x14ac:dyDescent="0.25">
      <c r="A262" s="147" t="s">
        <v>117</v>
      </c>
    </row>
    <row r="263" spans="1:8" s="148" customFormat="1" ht="12.75" customHeight="1" x14ac:dyDescent="0.25">
      <c r="A263" s="149">
        <v>42705</v>
      </c>
      <c r="B263" s="145"/>
      <c r="C263" s="145" t="s">
        <v>102</v>
      </c>
      <c r="D263" s="145"/>
      <c r="E263" s="145"/>
      <c r="F263" s="145"/>
      <c r="G263" s="145">
        <v>0</v>
      </c>
      <c r="H263" s="150"/>
    </row>
    <row r="264" spans="1:8" s="148" customFormat="1" ht="12.75" customHeight="1" x14ac:dyDescent="0.25">
      <c r="A264" s="149">
        <v>42705</v>
      </c>
      <c r="B264" s="145" t="s">
        <v>106</v>
      </c>
      <c r="C264" s="145" t="s">
        <v>376</v>
      </c>
      <c r="D264" s="145" t="s">
        <v>105</v>
      </c>
      <c r="E264" s="145">
        <v>140</v>
      </c>
      <c r="F264" s="145"/>
      <c r="G264" s="145">
        <f t="shared" ref="G264:G271" si="4">G263+E264-F264</f>
        <v>140</v>
      </c>
      <c r="H264" s="150"/>
    </row>
    <row r="265" spans="1:8" s="148" customFormat="1" ht="12.75" customHeight="1" x14ac:dyDescent="0.25">
      <c r="A265" s="149">
        <v>42705</v>
      </c>
      <c r="B265" s="145" t="s">
        <v>106</v>
      </c>
      <c r="C265" s="145" t="s">
        <v>377</v>
      </c>
      <c r="D265" s="145" t="s">
        <v>105</v>
      </c>
      <c r="E265" s="145">
        <v>140</v>
      </c>
      <c r="F265" s="145"/>
      <c r="G265" s="145">
        <f t="shared" si="4"/>
        <v>280</v>
      </c>
      <c r="H265" s="150"/>
    </row>
    <row r="266" spans="1:8" s="148" customFormat="1" ht="12.75" customHeight="1" x14ac:dyDescent="0.25">
      <c r="A266" s="149">
        <v>42705</v>
      </c>
      <c r="B266" s="145" t="s">
        <v>106</v>
      </c>
      <c r="C266" s="145" t="s">
        <v>378</v>
      </c>
      <c r="D266" s="145" t="s">
        <v>105</v>
      </c>
      <c r="E266" s="145">
        <v>80</v>
      </c>
      <c r="F266" s="145"/>
      <c r="G266" s="145">
        <f t="shared" si="4"/>
        <v>360</v>
      </c>
      <c r="H266" s="150"/>
    </row>
    <row r="267" spans="1:8" s="148" customFormat="1" ht="12.75" customHeight="1" x14ac:dyDescent="0.25">
      <c r="A267" s="149">
        <v>42705</v>
      </c>
      <c r="B267" s="145" t="s">
        <v>106</v>
      </c>
      <c r="C267" s="145" t="s">
        <v>379</v>
      </c>
      <c r="D267" s="145" t="s">
        <v>105</v>
      </c>
      <c r="E267" s="145">
        <v>140</v>
      </c>
      <c r="F267" s="145"/>
      <c r="G267" s="145">
        <f t="shared" si="4"/>
        <v>500</v>
      </c>
      <c r="H267" s="150"/>
    </row>
    <row r="268" spans="1:8" s="148" customFormat="1" ht="12.75" customHeight="1" x14ac:dyDescent="0.25">
      <c r="A268" s="149">
        <v>42734</v>
      </c>
      <c r="B268" s="145" t="s">
        <v>101</v>
      </c>
      <c r="C268" s="145" t="s">
        <v>380</v>
      </c>
      <c r="D268" s="145" t="s">
        <v>327</v>
      </c>
      <c r="E268" s="145"/>
      <c r="F268" s="145">
        <v>105</v>
      </c>
      <c r="G268" s="145">
        <f t="shared" si="4"/>
        <v>395</v>
      </c>
      <c r="H268" s="150"/>
    </row>
    <row r="269" spans="1:8" s="148" customFormat="1" ht="12.75" customHeight="1" x14ac:dyDescent="0.25">
      <c r="A269" s="149">
        <v>42734</v>
      </c>
      <c r="B269" s="145" t="s">
        <v>101</v>
      </c>
      <c r="C269" s="145" t="s">
        <v>381</v>
      </c>
      <c r="D269" s="145" t="s">
        <v>327</v>
      </c>
      <c r="E269" s="145"/>
      <c r="F269" s="145">
        <v>105</v>
      </c>
      <c r="G269" s="145">
        <f t="shared" si="4"/>
        <v>290</v>
      </c>
      <c r="H269" s="150"/>
    </row>
    <row r="270" spans="1:8" s="148" customFormat="1" ht="12.75" customHeight="1" x14ac:dyDescent="0.25">
      <c r="A270" s="149">
        <v>42734</v>
      </c>
      <c r="B270" s="145" t="s">
        <v>101</v>
      </c>
      <c r="C270" s="145" t="s">
        <v>382</v>
      </c>
      <c r="D270" s="145" t="s">
        <v>327</v>
      </c>
      <c r="E270" s="145"/>
      <c r="F270" s="145">
        <v>60</v>
      </c>
      <c r="G270" s="145">
        <f t="shared" si="4"/>
        <v>230</v>
      </c>
      <c r="H270" s="150"/>
    </row>
    <row r="271" spans="1:8" s="148" customFormat="1" ht="12.75" customHeight="1" x14ac:dyDescent="0.25">
      <c r="A271" s="149">
        <v>42734</v>
      </c>
      <c r="B271" s="145" t="s">
        <v>101</v>
      </c>
      <c r="C271" s="145" t="s">
        <v>383</v>
      </c>
      <c r="D271" s="145" t="s">
        <v>327</v>
      </c>
      <c r="E271" s="145"/>
      <c r="F271" s="145">
        <v>105</v>
      </c>
      <c r="G271" s="145">
        <f t="shared" si="4"/>
        <v>125</v>
      </c>
      <c r="H271" s="150"/>
    </row>
    <row r="272" spans="1:8" s="148" customFormat="1" ht="12.75" customHeight="1" x14ac:dyDescent="0.2">
      <c r="A272" s="149">
        <v>42735</v>
      </c>
      <c r="B272" s="145" t="s">
        <v>396</v>
      </c>
      <c r="C272" s="223" t="s">
        <v>395</v>
      </c>
      <c r="D272" s="145"/>
      <c r="E272" s="145">
        <v>1375</v>
      </c>
      <c r="F272" s="145"/>
      <c r="G272" s="145"/>
      <c r="H272" s="150"/>
    </row>
    <row r="273" spans="1:9" s="148" customFormat="1" ht="12.75" customHeight="1" x14ac:dyDescent="0.25">
      <c r="A273" s="155">
        <v>42735</v>
      </c>
      <c r="B273" s="151"/>
      <c r="C273" s="151" t="s">
        <v>116</v>
      </c>
      <c r="D273" s="151"/>
      <c r="E273" s="152">
        <f>SUM(E263:E272)</f>
        <v>1875</v>
      </c>
      <c r="F273" s="152">
        <f>SUM(F262:F271)</f>
        <v>375</v>
      </c>
      <c r="G273" s="152">
        <f>E273-F273</f>
        <v>1500</v>
      </c>
      <c r="H273" s="150"/>
    </row>
    <row r="274" spans="1:9" s="148" customFormat="1" ht="12.75" customHeight="1" x14ac:dyDescent="0.25"/>
    <row r="275" spans="1:9" s="148" customFormat="1" ht="12.75" customHeight="1" x14ac:dyDescent="0.25">
      <c r="A275" s="147" t="s">
        <v>237</v>
      </c>
    </row>
    <row r="276" spans="1:9" s="148" customFormat="1" ht="12.75" customHeight="1" x14ac:dyDescent="0.25">
      <c r="A276" s="149">
        <v>42705</v>
      </c>
      <c r="B276" s="145"/>
      <c r="C276" s="145" t="s">
        <v>102</v>
      </c>
      <c r="D276" s="145"/>
      <c r="E276" s="145"/>
      <c r="F276" s="145"/>
      <c r="G276" s="145">
        <v>1375</v>
      </c>
      <c r="I276" s="150"/>
    </row>
    <row r="277" spans="1:9" s="148" customFormat="1" ht="12.75" customHeight="1" x14ac:dyDescent="0.2">
      <c r="A277" s="149">
        <v>42735</v>
      </c>
      <c r="B277" s="145" t="s">
        <v>396</v>
      </c>
      <c r="C277" s="223" t="s">
        <v>395</v>
      </c>
      <c r="D277" s="145"/>
      <c r="E277" s="145"/>
      <c r="F277" s="145">
        <v>1375</v>
      </c>
      <c r="G277" s="145">
        <f>G276-F277</f>
        <v>0</v>
      </c>
      <c r="I277" s="150"/>
    </row>
    <row r="278" spans="1:9" s="148" customFormat="1" ht="12.75" customHeight="1" x14ac:dyDescent="0.2">
      <c r="A278" s="149">
        <v>42735</v>
      </c>
      <c r="B278" s="145" t="s">
        <v>441</v>
      </c>
      <c r="C278" s="223" t="s">
        <v>442</v>
      </c>
      <c r="D278" s="145"/>
      <c r="E278" s="145">
        <v>460</v>
      </c>
      <c r="F278" s="145"/>
      <c r="G278" s="145">
        <f>G277+E278</f>
        <v>460</v>
      </c>
      <c r="I278" s="150"/>
    </row>
    <row r="279" spans="1:9" s="148" customFormat="1" ht="12.75" customHeight="1" x14ac:dyDescent="0.25">
      <c r="A279" s="155">
        <v>42735</v>
      </c>
      <c r="B279" s="151"/>
      <c r="C279" s="151" t="s">
        <v>288</v>
      </c>
      <c r="D279" s="151"/>
      <c r="E279" s="152">
        <f>SUM(E278)</f>
        <v>460</v>
      </c>
      <c r="F279" s="152">
        <f>SUM(F275:F277)</f>
        <v>1375</v>
      </c>
      <c r="G279" s="152">
        <f>G278</f>
        <v>460</v>
      </c>
      <c r="I279" s="150"/>
    </row>
    <row r="280" spans="1:9" s="148" customFormat="1" ht="12.75" customHeight="1" x14ac:dyDescent="0.25"/>
    <row r="281" spans="1:9" s="148" customFormat="1" ht="12.75" customHeight="1" x14ac:dyDescent="0.25">
      <c r="A281" s="147" t="s">
        <v>115</v>
      </c>
    </row>
    <row r="282" spans="1:9" s="148" customFormat="1" ht="12.75" customHeight="1" x14ac:dyDescent="0.25">
      <c r="A282" s="149">
        <v>42705</v>
      </c>
      <c r="B282" s="145"/>
      <c r="C282" s="145" t="s">
        <v>102</v>
      </c>
      <c r="D282" s="145"/>
      <c r="E282" s="145"/>
      <c r="F282" s="145"/>
      <c r="G282" s="145">
        <v>0</v>
      </c>
      <c r="I282" s="150"/>
    </row>
    <row r="283" spans="1:9" s="148" customFormat="1" ht="12.75" customHeight="1" x14ac:dyDescent="0.25">
      <c r="A283" s="149">
        <v>42734</v>
      </c>
      <c r="B283" s="145" t="s">
        <v>106</v>
      </c>
      <c r="C283" s="145" t="s">
        <v>385</v>
      </c>
      <c r="D283" s="145" t="s">
        <v>114</v>
      </c>
      <c r="E283" s="145">
        <v>6700</v>
      </c>
      <c r="F283" s="145"/>
      <c r="G283" s="145">
        <f>G282+E283-F283</f>
        <v>6700</v>
      </c>
      <c r="I283" s="150"/>
    </row>
    <row r="284" spans="1:9" s="148" customFormat="1" ht="12.75" customHeight="1" x14ac:dyDescent="0.25">
      <c r="A284" s="155">
        <v>42735</v>
      </c>
      <c r="B284" s="151"/>
      <c r="C284" s="151" t="s">
        <v>113</v>
      </c>
      <c r="D284" s="151"/>
      <c r="E284" s="152">
        <f>SUM(E281:E283)</f>
        <v>6700</v>
      </c>
      <c r="F284" s="152">
        <f>SUM(F281:F283)</f>
        <v>0</v>
      </c>
      <c r="G284" s="152">
        <f>G283</f>
        <v>6700</v>
      </c>
      <c r="I284" s="150"/>
    </row>
    <row r="285" spans="1:9" s="148" customFormat="1" ht="12.75" customHeight="1" x14ac:dyDescent="0.25">
      <c r="A285" s="165"/>
      <c r="B285" s="166"/>
      <c r="C285" s="166"/>
      <c r="D285" s="166"/>
      <c r="E285" s="147"/>
      <c r="F285" s="147"/>
      <c r="G285" s="147"/>
      <c r="I285" s="150"/>
    </row>
    <row r="286" spans="1:9" s="148" customFormat="1" ht="12.75" customHeight="1" x14ac:dyDescent="0.25">
      <c r="A286" s="147" t="s">
        <v>386</v>
      </c>
    </row>
    <row r="287" spans="1:9" s="148" customFormat="1" ht="12.75" customHeight="1" x14ac:dyDescent="0.25">
      <c r="A287" s="149">
        <v>42705</v>
      </c>
      <c r="B287" s="145"/>
      <c r="C287" s="145" t="s">
        <v>102</v>
      </c>
      <c r="D287" s="145"/>
      <c r="E287" s="145"/>
      <c r="F287" s="145"/>
      <c r="G287" s="145">
        <v>0</v>
      </c>
      <c r="H287" s="150"/>
    </row>
    <row r="288" spans="1:9" s="148" customFormat="1" ht="12.75" customHeight="1" x14ac:dyDescent="0.2">
      <c r="A288" s="149">
        <v>42735</v>
      </c>
      <c r="B288" s="145" t="s">
        <v>443</v>
      </c>
      <c r="C288" s="223" t="s">
        <v>444</v>
      </c>
      <c r="D288" s="145"/>
      <c r="E288" s="145">
        <v>451</v>
      </c>
      <c r="F288" s="145"/>
      <c r="G288" s="145">
        <f>E288</f>
        <v>451</v>
      </c>
      <c r="H288" s="150"/>
    </row>
    <row r="289" spans="1:8" s="148" customFormat="1" ht="12.75" customHeight="1" x14ac:dyDescent="0.25">
      <c r="A289" s="155">
        <v>42735</v>
      </c>
      <c r="B289" s="151"/>
      <c r="C289" s="151" t="s">
        <v>111</v>
      </c>
      <c r="D289" s="151"/>
      <c r="E289" s="152">
        <f>E288</f>
        <v>451</v>
      </c>
      <c r="F289" s="152">
        <f>SUM(F286:F287)</f>
        <v>0</v>
      </c>
      <c r="G289" s="152">
        <f>G288</f>
        <v>451</v>
      </c>
      <c r="H289" s="150"/>
    </row>
    <row r="290" spans="1:8" s="148" customFormat="1" ht="12.75" customHeight="1" x14ac:dyDescent="0.25"/>
    <row r="291" spans="1:8" s="148" customFormat="1" ht="12.75" customHeight="1" x14ac:dyDescent="0.25">
      <c r="A291" s="147" t="s">
        <v>112</v>
      </c>
    </row>
    <row r="292" spans="1:8" s="148" customFormat="1" ht="12.75" customHeight="1" x14ac:dyDescent="0.25">
      <c r="A292" s="149">
        <v>42705</v>
      </c>
      <c r="B292" s="145"/>
      <c r="C292" s="145" t="s">
        <v>102</v>
      </c>
      <c r="D292" s="145"/>
      <c r="E292" s="145"/>
      <c r="F292" s="145"/>
      <c r="G292" s="145">
        <v>24750</v>
      </c>
      <c r="H292" s="150"/>
    </row>
    <row r="293" spans="1:8" s="148" customFormat="1" ht="12.75" customHeight="1" x14ac:dyDescent="0.25">
      <c r="A293" s="155">
        <v>42735</v>
      </c>
      <c r="B293" s="151"/>
      <c r="C293" s="151" t="s">
        <v>111</v>
      </c>
      <c r="D293" s="151"/>
      <c r="E293" s="152">
        <f>SUM(E291:E292)</f>
        <v>0</v>
      </c>
      <c r="F293" s="152">
        <f>SUM(F291:F292)</f>
        <v>0</v>
      </c>
      <c r="G293" s="152">
        <f>G292</f>
        <v>24750</v>
      </c>
      <c r="H293" s="150"/>
    </row>
    <row r="294" spans="1:8" s="148" customFormat="1" ht="12.75" customHeight="1" x14ac:dyDescent="0.25"/>
    <row r="295" spans="1:8" s="148" customFormat="1" ht="12.75" customHeight="1" x14ac:dyDescent="0.25">
      <c r="A295" s="147" t="s">
        <v>110</v>
      </c>
    </row>
    <row r="296" spans="1:8" s="148" customFormat="1" ht="12.75" customHeight="1" x14ac:dyDescent="0.25">
      <c r="A296" s="149">
        <v>42705</v>
      </c>
      <c r="B296" s="145"/>
      <c r="C296" s="145" t="s">
        <v>102</v>
      </c>
      <c r="D296" s="145"/>
      <c r="E296" s="145"/>
      <c r="F296" s="145"/>
      <c r="G296" s="145">
        <v>0</v>
      </c>
      <c r="H296" s="150"/>
    </row>
    <row r="297" spans="1:8" s="148" customFormat="1" ht="12.75" customHeight="1" x14ac:dyDescent="0.25">
      <c r="A297" s="149">
        <v>42719</v>
      </c>
      <c r="B297" s="145" t="s">
        <v>106</v>
      </c>
      <c r="C297" s="145" t="s">
        <v>388</v>
      </c>
      <c r="D297" s="145" t="s">
        <v>109</v>
      </c>
      <c r="E297" s="145">
        <v>1500</v>
      </c>
      <c r="F297" s="145"/>
      <c r="G297" s="145">
        <f>G296+E297-F297</f>
        <v>1500</v>
      </c>
      <c r="H297" s="150"/>
    </row>
    <row r="298" spans="1:8" s="148" customFormat="1" ht="12.75" customHeight="1" x14ac:dyDescent="0.2">
      <c r="A298" s="149">
        <v>42735</v>
      </c>
      <c r="B298" s="145" t="s">
        <v>473</v>
      </c>
      <c r="C298" s="223" t="s">
        <v>474</v>
      </c>
      <c r="D298" s="145"/>
      <c r="E298" s="145"/>
      <c r="F298" s="145">
        <v>200</v>
      </c>
      <c r="G298" s="145">
        <f>G297-F298</f>
        <v>1300</v>
      </c>
      <c r="H298" s="150"/>
    </row>
    <row r="299" spans="1:8" s="148" customFormat="1" ht="12.75" customHeight="1" x14ac:dyDescent="0.25">
      <c r="A299" s="155">
        <v>42735</v>
      </c>
      <c r="B299" s="151"/>
      <c r="C299" s="151" t="s">
        <v>108</v>
      </c>
      <c r="D299" s="151"/>
      <c r="E299" s="152">
        <f>SUM(E295:E297)</f>
        <v>1500</v>
      </c>
      <c r="F299" s="152">
        <f>SUM(F298)</f>
        <v>200</v>
      </c>
      <c r="G299" s="152">
        <f>G298</f>
        <v>1300</v>
      </c>
      <c r="H299" s="150"/>
    </row>
    <row r="300" spans="1:8" s="148" customFormat="1" ht="12.75" customHeight="1" x14ac:dyDescent="0.25"/>
    <row r="301" spans="1:8" s="148" customFormat="1" ht="12.75" customHeight="1" x14ac:dyDescent="0.25">
      <c r="A301" s="147" t="s">
        <v>270</v>
      </c>
    </row>
    <row r="302" spans="1:8" s="148" customFormat="1" ht="12.75" customHeight="1" x14ac:dyDescent="0.25">
      <c r="A302" s="149">
        <v>42705</v>
      </c>
      <c r="B302" s="145"/>
      <c r="C302" s="145" t="s">
        <v>102</v>
      </c>
      <c r="D302" s="145"/>
      <c r="E302" s="145"/>
      <c r="F302" s="145"/>
      <c r="G302" s="145">
        <v>198000</v>
      </c>
      <c r="H302" s="150"/>
    </row>
    <row r="303" spans="1:8" s="148" customFormat="1" ht="12.75" customHeight="1" x14ac:dyDescent="0.2">
      <c r="A303" s="149">
        <v>42735</v>
      </c>
      <c r="B303" s="145" t="s">
        <v>445</v>
      </c>
      <c r="C303" s="223" t="s">
        <v>448</v>
      </c>
      <c r="D303" s="145"/>
      <c r="E303" s="145">
        <v>3500</v>
      </c>
      <c r="F303" s="145"/>
      <c r="G303" s="145">
        <f>G302+E303</f>
        <v>201500</v>
      </c>
      <c r="H303" s="150"/>
    </row>
    <row r="304" spans="1:8" s="148" customFormat="1" ht="12.75" customHeight="1" x14ac:dyDescent="0.2">
      <c r="A304" s="149">
        <v>42735</v>
      </c>
      <c r="B304" s="145" t="s">
        <v>447</v>
      </c>
      <c r="C304" s="223" t="s">
        <v>449</v>
      </c>
      <c r="D304" s="145"/>
      <c r="E304" s="145">
        <v>4000</v>
      </c>
      <c r="F304" s="145"/>
      <c r="G304" s="145">
        <f>G303+E304</f>
        <v>205500</v>
      </c>
    </row>
    <row r="305" spans="1:10" s="148" customFormat="1" ht="12.75" customHeight="1" x14ac:dyDescent="0.2">
      <c r="A305" s="149">
        <v>42735</v>
      </c>
      <c r="B305" s="145" t="s">
        <v>450</v>
      </c>
      <c r="C305" s="223" t="s">
        <v>451</v>
      </c>
      <c r="D305" s="145"/>
      <c r="E305" s="145">
        <v>5000</v>
      </c>
      <c r="F305" s="145"/>
      <c r="G305" s="145">
        <f>G304+E305</f>
        <v>210500</v>
      </c>
    </row>
    <row r="306" spans="1:10" s="148" customFormat="1" ht="12.75" customHeight="1" x14ac:dyDescent="0.2">
      <c r="A306" s="149">
        <v>42735</v>
      </c>
      <c r="B306" s="145" t="s">
        <v>452</v>
      </c>
      <c r="C306" s="223" t="s">
        <v>453</v>
      </c>
      <c r="D306" s="145"/>
      <c r="E306" s="145">
        <v>5500</v>
      </c>
      <c r="F306" s="145"/>
      <c r="G306" s="145">
        <f>G305+E306</f>
        <v>216000</v>
      </c>
      <c r="H306" s="150"/>
    </row>
    <row r="307" spans="1:10" s="148" customFormat="1" ht="12.75" customHeight="1" x14ac:dyDescent="0.25">
      <c r="A307" s="155">
        <v>42735</v>
      </c>
      <c r="B307" s="151"/>
      <c r="C307" s="151" t="s">
        <v>287</v>
      </c>
      <c r="D307" s="151"/>
      <c r="E307" s="152">
        <f>SUM(E303:E306)</f>
        <v>18000</v>
      </c>
      <c r="F307" s="152">
        <f>SUM(F301:F302)</f>
        <v>0</v>
      </c>
      <c r="G307" s="152">
        <f>G306</f>
        <v>216000</v>
      </c>
      <c r="H307" s="150"/>
    </row>
    <row r="308" spans="1:10" s="148" customFormat="1" ht="12.75" customHeight="1" x14ac:dyDescent="0.25">
      <c r="H308" s="150"/>
    </row>
    <row r="309" spans="1:10" s="148" customFormat="1" ht="12.75" customHeight="1" x14ac:dyDescent="0.25">
      <c r="A309" s="147" t="s">
        <v>107</v>
      </c>
    </row>
    <row r="310" spans="1:10" s="148" customFormat="1" ht="12.75" customHeight="1" x14ac:dyDescent="0.25">
      <c r="A310" s="149">
        <v>42705</v>
      </c>
      <c r="B310" s="145"/>
      <c r="C310" s="145" t="s">
        <v>102</v>
      </c>
      <c r="D310" s="145"/>
      <c r="E310" s="145"/>
      <c r="F310" s="145"/>
      <c r="G310" s="145">
        <v>5300</v>
      </c>
    </row>
    <row r="311" spans="1:10" s="148" customFormat="1" ht="12.75" customHeight="1" x14ac:dyDescent="0.25">
      <c r="A311" s="149">
        <v>42719</v>
      </c>
      <c r="B311" s="145" t="s">
        <v>106</v>
      </c>
      <c r="C311" s="145" t="s">
        <v>389</v>
      </c>
      <c r="D311" s="145" t="s">
        <v>105</v>
      </c>
      <c r="E311" s="145">
        <v>530</v>
      </c>
      <c r="F311" s="145"/>
      <c r="G311" s="145">
        <f>G310+E311-F311</f>
        <v>5830</v>
      </c>
      <c r="H311" s="150"/>
    </row>
    <row r="312" spans="1:10" s="148" customFormat="1" ht="12.75" customHeight="1" x14ac:dyDescent="0.25">
      <c r="A312" s="155">
        <v>42735</v>
      </c>
      <c r="B312" s="151"/>
      <c r="C312" s="151" t="s">
        <v>104</v>
      </c>
      <c r="D312" s="151"/>
      <c r="E312" s="152">
        <f>SUM(E309:E311)</f>
        <v>530</v>
      </c>
      <c r="F312" s="152">
        <f>SUM(F309:F311)</f>
        <v>0</v>
      </c>
      <c r="G312" s="152">
        <f>G311</f>
        <v>5830</v>
      </c>
      <c r="H312" s="150"/>
    </row>
    <row r="313" spans="1:10" s="148" customFormat="1" ht="12.75" customHeight="1" x14ac:dyDescent="0.25"/>
    <row r="314" spans="1:10" s="148" customFormat="1" ht="12.75" customHeight="1" x14ac:dyDescent="0.25">
      <c r="A314" s="147" t="s">
        <v>271</v>
      </c>
    </row>
    <row r="315" spans="1:10" s="148" customFormat="1" ht="12.75" customHeight="1" x14ac:dyDescent="0.25">
      <c r="A315" s="149">
        <v>42705</v>
      </c>
      <c r="B315" s="145"/>
      <c r="C315" s="145" t="s">
        <v>102</v>
      </c>
      <c r="D315" s="145"/>
      <c r="E315" s="145"/>
      <c r="F315" s="145"/>
      <c r="G315" s="145">
        <v>168</v>
      </c>
      <c r="H315" s="150"/>
    </row>
    <row r="316" spans="1:10" s="148" customFormat="1" ht="12.75" customHeight="1" x14ac:dyDescent="0.25">
      <c r="A316" s="155">
        <v>42735</v>
      </c>
      <c r="B316" s="151"/>
      <c r="C316" s="151" t="s">
        <v>285</v>
      </c>
      <c r="D316" s="151"/>
      <c r="E316" s="152">
        <f>SUM(E314:E315)</f>
        <v>0</v>
      </c>
      <c r="F316" s="152">
        <f>SUM(F314:F315)</f>
        <v>0</v>
      </c>
      <c r="G316" s="152">
        <f>G315</f>
        <v>168</v>
      </c>
      <c r="H316" s="150"/>
      <c r="J316" s="153"/>
    </row>
    <row r="317" spans="1:10" s="148" customFormat="1" ht="12.75" customHeight="1" x14ac:dyDescent="0.25">
      <c r="H317" s="150"/>
      <c r="J317" s="153"/>
    </row>
    <row r="318" spans="1:10" s="148" customFormat="1" ht="12.75" customHeight="1" x14ac:dyDescent="0.25">
      <c r="A318" s="147" t="s">
        <v>314</v>
      </c>
      <c r="J318" s="154"/>
    </row>
    <row r="319" spans="1:10" s="148" customFormat="1" ht="12.75" customHeight="1" x14ac:dyDescent="0.25">
      <c r="A319" s="149">
        <v>42705</v>
      </c>
      <c r="B319" s="145"/>
      <c r="C319" s="145" t="s">
        <v>102</v>
      </c>
      <c r="D319" s="145"/>
      <c r="E319" s="145"/>
      <c r="F319" s="145"/>
      <c r="G319" s="145">
        <v>12276</v>
      </c>
    </row>
    <row r="320" spans="1:10" s="148" customFormat="1" ht="12.75" customHeight="1" x14ac:dyDescent="0.25">
      <c r="A320" s="149">
        <v>42734</v>
      </c>
      <c r="B320" s="145" t="s">
        <v>101</v>
      </c>
      <c r="C320" s="145" t="s">
        <v>390</v>
      </c>
      <c r="D320" s="145"/>
      <c r="E320" s="145">
        <v>261</v>
      </c>
      <c r="F320" s="145"/>
      <c r="G320" s="145">
        <f>G319+E320-F320</f>
        <v>12537</v>
      </c>
      <c r="H320" s="150"/>
    </row>
    <row r="321" spans="1:8" s="148" customFormat="1" ht="12.75" customHeight="1" x14ac:dyDescent="0.2">
      <c r="A321" s="149">
        <v>42735</v>
      </c>
      <c r="B321" s="145" t="s">
        <v>480</v>
      </c>
      <c r="C321" s="223" t="s">
        <v>481</v>
      </c>
      <c r="D321" s="145"/>
      <c r="E321" s="145"/>
      <c r="F321" s="145">
        <v>261</v>
      </c>
      <c r="G321" s="145">
        <f>G320-F321</f>
        <v>12276</v>
      </c>
      <c r="H321" s="150"/>
    </row>
    <row r="322" spans="1:8" s="148" customFormat="1" ht="12.75" customHeight="1" x14ac:dyDescent="0.2">
      <c r="A322" s="149"/>
      <c r="B322" s="145" t="s">
        <v>480</v>
      </c>
      <c r="C322" s="223" t="s">
        <v>481</v>
      </c>
      <c r="D322" s="145"/>
      <c r="E322" s="145">
        <v>1116</v>
      </c>
      <c r="F322" s="145"/>
      <c r="G322" s="145">
        <f>G321+E322</f>
        <v>13392</v>
      </c>
      <c r="H322" s="150"/>
    </row>
    <row r="323" spans="1:8" s="148" customFormat="1" ht="12.75" customHeight="1" x14ac:dyDescent="0.25">
      <c r="A323" s="155">
        <v>42735</v>
      </c>
      <c r="B323" s="151"/>
      <c r="C323" s="151" t="s">
        <v>391</v>
      </c>
      <c r="D323" s="151"/>
      <c r="E323" s="152">
        <f>SUM(E320:E322)</f>
        <v>1377</v>
      </c>
      <c r="F323" s="152">
        <f>SUM(F321:F322)</f>
        <v>261</v>
      </c>
      <c r="G323" s="152">
        <f>G322</f>
        <v>13392</v>
      </c>
      <c r="H323" s="150"/>
    </row>
    <row r="324" spans="1:8" s="148" customFormat="1" ht="12.75" customHeight="1" x14ac:dyDescent="0.25">
      <c r="H324" s="150"/>
    </row>
    <row r="325" spans="1:8" s="148" customFormat="1" ht="12.75" customHeight="1" x14ac:dyDescent="0.25">
      <c r="A325" s="147" t="s">
        <v>315</v>
      </c>
    </row>
    <row r="326" spans="1:8" s="148" customFormat="1" ht="12.75" customHeight="1" x14ac:dyDescent="0.25">
      <c r="A326" s="149">
        <v>42705</v>
      </c>
      <c r="B326" s="145"/>
      <c r="C326" s="145" t="s">
        <v>102</v>
      </c>
      <c r="D326" s="145"/>
      <c r="E326" s="145"/>
      <c r="F326" s="145"/>
      <c r="G326" s="145">
        <v>2871</v>
      </c>
    </row>
    <row r="327" spans="1:8" s="148" customFormat="1" ht="12.75" customHeight="1" x14ac:dyDescent="0.25">
      <c r="A327" s="149">
        <v>42734</v>
      </c>
      <c r="B327" s="145" t="s">
        <v>101</v>
      </c>
      <c r="C327" s="145" t="s">
        <v>392</v>
      </c>
      <c r="D327" s="145"/>
      <c r="E327" s="145">
        <v>1116</v>
      </c>
      <c r="F327" s="145"/>
      <c r="G327" s="145">
        <f>G326+E327-F327</f>
        <v>3987</v>
      </c>
      <c r="H327" s="150"/>
    </row>
    <row r="328" spans="1:8" s="148" customFormat="1" ht="12.75" customHeight="1" x14ac:dyDescent="0.2">
      <c r="A328" s="149">
        <v>42735</v>
      </c>
      <c r="B328" s="145" t="s">
        <v>480</v>
      </c>
      <c r="C328" s="223" t="s">
        <v>481</v>
      </c>
      <c r="D328" s="145"/>
      <c r="E328" s="145"/>
      <c r="F328" s="145">
        <v>1116</v>
      </c>
      <c r="G328" s="145">
        <f>G327-F328</f>
        <v>2871</v>
      </c>
      <c r="H328" s="150"/>
    </row>
    <row r="329" spans="1:8" s="148" customFormat="1" ht="12.75" customHeight="1" x14ac:dyDescent="0.2">
      <c r="A329" s="149"/>
      <c r="B329" s="145" t="s">
        <v>480</v>
      </c>
      <c r="C329" s="223" t="s">
        <v>481</v>
      </c>
      <c r="D329" s="145"/>
      <c r="E329" s="145">
        <v>261</v>
      </c>
      <c r="F329" s="145"/>
      <c r="G329" s="145">
        <f>G328+E329</f>
        <v>3132</v>
      </c>
      <c r="H329" s="150"/>
    </row>
    <row r="330" spans="1:8" s="148" customFormat="1" ht="12.75" customHeight="1" x14ac:dyDescent="0.25">
      <c r="A330" s="155">
        <v>42735</v>
      </c>
      <c r="B330" s="151"/>
      <c r="C330" s="151" t="s">
        <v>393</v>
      </c>
      <c r="D330" s="151"/>
      <c r="E330" s="152">
        <f>SUM(E327:E329)</f>
        <v>1377</v>
      </c>
      <c r="F330" s="152">
        <f>SUM(F328:F329)</f>
        <v>1116</v>
      </c>
      <c r="G330" s="152">
        <f>G329</f>
        <v>3132</v>
      </c>
      <c r="H330" s="150"/>
    </row>
    <row r="331" spans="1:8" s="148" customFormat="1" ht="12.75" customHeight="1" x14ac:dyDescent="0.25"/>
    <row r="332" spans="1:8" s="148" customFormat="1" ht="12.75" customHeight="1" x14ac:dyDescent="0.25">
      <c r="A332" s="147" t="s">
        <v>272</v>
      </c>
    </row>
    <row r="333" spans="1:8" s="148" customFormat="1" ht="12.75" customHeight="1" x14ac:dyDescent="0.25">
      <c r="A333" s="149">
        <v>42705</v>
      </c>
      <c r="B333" s="145"/>
      <c r="C333" s="145" t="s">
        <v>102</v>
      </c>
      <c r="D333" s="145"/>
      <c r="E333" s="145"/>
      <c r="F333" s="145"/>
      <c r="G333" s="145">
        <v>972</v>
      </c>
      <c r="H333" s="150"/>
    </row>
    <row r="334" spans="1:8" s="148" customFormat="1" ht="12.75" customHeight="1" x14ac:dyDescent="0.25">
      <c r="A334" s="155">
        <v>42735</v>
      </c>
      <c r="B334" s="151"/>
      <c r="C334" s="151" t="s">
        <v>286</v>
      </c>
      <c r="D334" s="151"/>
      <c r="E334" s="152">
        <f>SUM(E332:E333)</f>
        <v>0</v>
      </c>
      <c r="F334" s="152">
        <f>SUM(F332:F333)</f>
        <v>0</v>
      </c>
      <c r="G334" s="152">
        <f>G333</f>
        <v>972</v>
      </c>
      <c r="H334" s="150"/>
    </row>
    <row r="335" spans="1:8" s="148" customFormat="1" ht="12.75" customHeight="1" x14ac:dyDescent="0.25">
      <c r="H335" s="150"/>
    </row>
    <row r="336" spans="1:8" s="148" customFormat="1" ht="12.75" customHeight="1" x14ac:dyDescent="0.25">
      <c r="A336" s="147" t="s">
        <v>103</v>
      </c>
      <c r="H336" s="150"/>
    </row>
    <row r="337" spans="1:8" s="148" customFormat="1" ht="12.75" customHeight="1" x14ac:dyDescent="0.25">
      <c r="A337" s="149">
        <v>42705</v>
      </c>
      <c r="B337" s="145"/>
      <c r="C337" s="145" t="s">
        <v>102</v>
      </c>
      <c r="D337" s="145"/>
      <c r="E337" s="145"/>
      <c r="F337" s="145"/>
      <c r="G337" s="145">
        <v>3771.63</v>
      </c>
    </row>
    <row r="338" spans="1:8" s="148" customFormat="1" ht="12.75" customHeight="1" x14ac:dyDescent="0.25">
      <c r="A338" s="149">
        <v>42734</v>
      </c>
      <c r="B338" s="145" t="s">
        <v>101</v>
      </c>
      <c r="C338" s="145" t="s">
        <v>394</v>
      </c>
      <c r="D338" s="145"/>
      <c r="E338" s="145">
        <v>284.93</v>
      </c>
      <c r="F338" s="145"/>
      <c r="G338" s="145">
        <f>G337+E338</f>
        <v>4056.56</v>
      </c>
    </row>
    <row r="339" spans="1:8" s="148" customFormat="1" ht="12.75" customHeight="1" x14ac:dyDescent="0.2">
      <c r="A339" s="149">
        <v>42735</v>
      </c>
      <c r="B339" s="145" t="s">
        <v>484</v>
      </c>
      <c r="C339" s="223" t="s">
        <v>487</v>
      </c>
      <c r="D339" s="145"/>
      <c r="E339" s="145">
        <v>400</v>
      </c>
      <c r="F339" s="145"/>
      <c r="G339" s="145">
        <f>G338+E339</f>
        <v>4456.5599999999995</v>
      </c>
      <c r="H339" s="150"/>
    </row>
    <row r="340" spans="1:8" s="148" customFormat="1" ht="12.75" customHeight="1" x14ac:dyDescent="0.25">
      <c r="A340" s="155">
        <v>42735</v>
      </c>
      <c r="B340" s="151"/>
      <c r="C340" s="151" t="s">
        <v>100</v>
      </c>
      <c r="D340" s="151"/>
      <c r="E340" s="152">
        <f>SUM(E338:E338)</f>
        <v>284.93</v>
      </c>
      <c r="F340" s="152">
        <f>SUM(F338:F338)</f>
        <v>0</v>
      </c>
      <c r="G340" s="152">
        <f>G339</f>
        <v>4456.5599999999995</v>
      </c>
      <c r="H340" s="150"/>
    </row>
    <row r="341" spans="1:8" ht="12.75" customHeight="1" x14ac:dyDescent="0.25">
      <c r="A341" s="149"/>
      <c r="B341" s="145"/>
      <c r="C341" s="145"/>
      <c r="D341" s="145"/>
      <c r="E341" s="145"/>
      <c r="F341" s="145"/>
      <c r="G341" s="145"/>
    </row>
    <row r="342" spans="1:8" ht="12.75" customHeight="1" x14ac:dyDescent="0.25">
      <c r="A342" s="147" t="s">
        <v>238</v>
      </c>
      <c r="B342" s="148"/>
      <c r="C342" s="148"/>
      <c r="D342" s="148"/>
      <c r="E342" s="148"/>
      <c r="F342" s="148"/>
      <c r="G342" s="148"/>
    </row>
    <row r="343" spans="1:8" ht="12.75" customHeight="1" x14ac:dyDescent="0.25">
      <c r="A343" s="149">
        <v>42705</v>
      </c>
      <c r="B343" s="145"/>
      <c r="C343" s="145" t="s">
        <v>102</v>
      </c>
      <c r="D343" s="145"/>
      <c r="E343" s="145"/>
      <c r="F343" s="145"/>
      <c r="G343" s="145">
        <v>0</v>
      </c>
    </row>
    <row r="344" spans="1:8" ht="12.75" customHeight="1" x14ac:dyDescent="0.2">
      <c r="A344" s="149">
        <v>42735</v>
      </c>
      <c r="B344" s="145" t="s">
        <v>434</v>
      </c>
      <c r="C344" s="223" t="s">
        <v>435</v>
      </c>
      <c r="D344" s="145"/>
      <c r="E344" s="145">
        <v>0</v>
      </c>
      <c r="F344" s="145">
        <v>226.67</v>
      </c>
      <c r="G344" s="145">
        <f>F344</f>
        <v>226.67</v>
      </c>
    </row>
    <row r="345" spans="1:8" ht="12.75" customHeight="1" x14ac:dyDescent="0.25">
      <c r="A345" s="155">
        <v>42735</v>
      </c>
      <c r="B345" s="151"/>
      <c r="C345" s="151" t="s">
        <v>436</v>
      </c>
      <c r="D345" s="151"/>
      <c r="E345" s="152">
        <f>SUM(E344)</f>
        <v>0</v>
      </c>
      <c r="F345" s="152">
        <f>SUM(F344)</f>
        <v>226.67</v>
      </c>
      <c r="G345" s="152">
        <f>G344</f>
        <v>226.67</v>
      </c>
    </row>
    <row r="346" spans="1:8" ht="12.75" customHeight="1" x14ac:dyDescent="0.25">
      <c r="A346" s="148"/>
      <c r="B346" s="148"/>
      <c r="C346" s="148"/>
      <c r="D346" s="148"/>
      <c r="E346" s="148"/>
      <c r="F346" s="148"/>
      <c r="G346" s="148"/>
    </row>
    <row r="347" spans="1:8" ht="12.75" customHeight="1" x14ac:dyDescent="0.25">
      <c r="A347" s="148"/>
      <c r="B347" s="148"/>
      <c r="C347" s="148"/>
      <c r="D347" s="148"/>
      <c r="E347" s="148"/>
      <c r="F347" s="148"/>
      <c r="G347" s="148"/>
    </row>
  </sheetData>
  <mergeCells count="3">
    <mergeCell ref="A1:F1"/>
    <mergeCell ref="A2:F2"/>
    <mergeCell ref="A3:F3"/>
  </mergeCells>
  <pageMargins left="0.75" right="0.75" top="1" bottom="1" header="0.5" footer="0.5"/>
  <pageSetup paperSize="9" scale="67" fitToHeight="0" orientation="portrait" r:id="rId1"/>
  <headerFooter alignWithMargins="0"/>
  <rowBreaks count="3" manualBreakCount="3">
    <brk id="66" max="16383" man="1"/>
    <brk id="238" max="16383" man="1"/>
    <brk id="3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57"/>
  <sheetViews>
    <sheetView zoomScaleNormal="100" workbookViewId="0">
      <selection activeCell="D12" sqref="D12"/>
    </sheetView>
  </sheetViews>
  <sheetFormatPr defaultColWidth="8.85546875" defaultRowHeight="15" x14ac:dyDescent="0.25"/>
  <cols>
    <col min="1" max="1" width="4.7109375" customWidth="1"/>
    <col min="2" max="2" width="5.42578125" customWidth="1"/>
    <col min="3" max="3" width="13.42578125" bestFit="1" customWidth="1"/>
    <col min="4" max="4" width="59" customWidth="1"/>
    <col min="5" max="5" width="10.28515625" style="15" customWidth="1"/>
    <col min="6" max="7" width="18.28515625" bestFit="1" customWidth="1"/>
    <col min="8" max="8" width="10.42578125" bestFit="1" customWidth="1"/>
  </cols>
  <sheetData>
    <row r="1" spans="1:7" ht="18.75" x14ac:dyDescent="0.3">
      <c r="A1" s="170" t="s">
        <v>293</v>
      </c>
      <c r="B1" s="170"/>
      <c r="C1" s="170"/>
      <c r="D1" s="170"/>
      <c r="E1" s="170"/>
      <c r="F1" s="170"/>
      <c r="G1" s="170"/>
    </row>
    <row r="2" spans="1:7" ht="18.75" x14ac:dyDescent="0.3">
      <c r="A2" s="170" t="s">
        <v>20</v>
      </c>
      <c r="B2" s="170"/>
      <c r="C2" s="170"/>
      <c r="D2" s="170"/>
      <c r="E2" s="170"/>
      <c r="F2" s="170"/>
      <c r="G2" s="170"/>
    </row>
    <row r="4" spans="1:7" ht="30" x14ac:dyDescent="0.25">
      <c r="A4" s="171" t="s">
        <v>0</v>
      </c>
      <c r="B4" s="171"/>
      <c r="C4" s="1" t="s">
        <v>1</v>
      </c>
      <c r="D4" s="2" t="s">
        <v>2</v>
      </c>
      <c r="E4" s="1" t="s">
        <v>3</v>
      </c>
      <c r="F4" s="3" t="s">
        <v>4</v>
      </c>
      <c r="G4" s="3" t="s">
        <v>5</v>
      </c>
    </row>
    <row r="5" spans="1:7" s="37" customFormat="1" x14ac:dyDescent="0.25">
      <c r="A5" s="191" t="s">
        <v>396</v>
      </c>
      <c r="B5" s="192"/>
      <c r="C5" s="193"/>
      <c r="D5" s="194"/>
      <c r="E5" s="193"/>
      <c r="F5" s="195"/>
      <c r="G5" s="195"/>
    </row>
    <row r="6" spans="1:7" x14ac:dyDescent="0.25">
      <c r="A6" s="4">
        <v>12</v>
      </c>
      <c r="B6" s="4">
        <v>31</v>
      </c>
      <c r="C6" s="4">
        <v>5800</v>
      </c>
      <c r="D6" s="4" t="s">
        <v>15</v>
      </c>
      <c r="E6" s="210" t="s">
        <v>412</v>
      </c>
      <c r="F6" s="4">
        <v>1375</v>
      </c>
      <c r="G6" s="4"/>
    </row>
    <row r="7" spans="1:7" x14ac:dyDescent="0.25">
      <c r="A7" s="4"/>
      <c r="B7" s="4"/>
      <c r="C7" s="4">
        <v>5900</v>
      </c>
      <c r="D7" s="4" t="s">
        <v>49</v>
      </c>
      <c r="E7" s="210" t="s">
        <v>412</v>
      </c>
      <c r="F7" s="4"/>
      <c r="G7" s="4">
        <v>1375</v>
      </c>
    </row>
    <row r="8" spans="1:7" x14ac:dyDescent="0.25">
      <c r="A8" s="4"/>
      <c r="B8" s="4"/>
      <c r="C8" s="4"/>
      <c r="D8" s="4" t="s">
        <v>395</v>
      </c>
      <c r="E8" s="210"/>
      <c r="F8" s="4"/>
      <c r="G8" s="4"/>
    </row>
    <row r="9" spans="1:7" x14ac:dyDescent="0.25">
      <c r="A9" s="209" t="s">
        <v>411</v>
      </c>
      <c r="B9" s="30"/>
      <c r="C9" s="4"/>
      <c r="D9" s="4"/>
      <c r="E9" s="210"/>
      <c r="F9" s="4"/>
      <c r="G9" s="4"/>
    </row>
    <row r="10" spans="1:7" x14ac:dyDescent="0.25">
      <c r="A10" s="4">
        <v>12</v>
      </c>
      <c r="B10" s="4">
        <v>31</v>
      </c>
      <c r="C10" s="4">
        <v>5400</v>
      </c>
      <c r="D10" s="4" t="s">
        <v>303</v>
      </c>
      <c r="E10" s="210" t="s">
        <v>412</v>
      </c>
      <c r="F10" s="4">
        <v>15</v>
      </c>
      <c r="G10" s="4"/>
    </row>
    <row r="11" spans="1:7" x14ac:dyDescent="0.25">
      <c r="A11" s="4"/>
      <c r="B11" s="4"/>
      <c r="C11" s="4">
        <v>1100</v>
      </c>
      <c r="D11" s="4" t="s">
        <v>296</v>
      </c>
      <c r="E11" s="210" t="s">
        <v>412</v>
      </c>
      <c r="F11" s="4"/>
      <c r="G11" s="4">
        <v>15</v>
      </c>
    </row>
    <row r="12" spans="1:7" x14ac:dyDescent="0.25">
      <c r="A12" s="4"/>
      <c r="B12" s="4"/>
      <c r="C12" s="4"/>
      <c r="D12" s="4" t="s">
        <v>413</v>
      </c>
      <c r="E12" s="210"/>
      <c r="F12" s="4"/>
      <c r="G12" s="4"/>
    </row>
    <row r="13" spans="1:7" x14ac:dyDescent="0.25">
      <c r="A13" s="209" t="s">
        <v>418</v>
      </c>
      <c r="B13" s="30"/>
      <c r="C13" s="4"/>
      <c r="D13" s="4"/>
      <c r="E13" s="210"/>
      <c r="F13" s="4"/>
      <c r="G13" s="4"/>
    </row>
    <row r="14" spans="1:7" x14ac:dyDescent="0.25">
      <c r="A14" s="4">
        <v>12</v>
      </c>
      <c r="B14" s="4">
        <v>31</v>
      </c>
      <c r="C14" s="4">
        <v>1205</v>
      </c>
      <c r="D14" s="4" t="s">
        <v>7</v>
      </c>
      <c r="E14" s="210" t="s">
        <v>412</v>
      </c>
      <c r="F14" s="4">
        <v>2000</v>
      </c>
      <c r="G14" s="4"/>
    </row>
    <row r="15" spans="1:7" x14ac:dyDescent="0.25">
      <c r="A15" s="4"/>
      <c r="B15" s="4"/>
      <c r="C15" s="4">
        <v>1200</v>
      </c>
      <c r="D15" s="4" t="s">
        <v>6</v>
      </c>
      <c r="E15" s="210" t="s">
        <v>412</v>
      </c>
      <c r="F15" s="4"/>
      <c r="G15" s="4">
        <v>2000</v>
      </c>
    </row>
    <row r="16" spans="1:7" x14ac:dyDescent="0.25">
      <c r="A16" s="4"/>
      <c r="B16" s="4"/>
      <c r="C16" s="4"/>
      <c r="D16" s="4" t="s">
        <v>419</v>
      </c>
      <c r="E16" s="210"/>
      <c r="F16" s="4"/>
      <c r="G16" s="4"/>
    </row>
    <row r="17" spans="1:7" x14ac:dyDescent="0.25">
      <c r="A17" s="209" t="s">
        <v>431</v>
      </c>
      <c r="B17" s="30"/>
      <c r="C17" s="4"/>
      <c r="D17" s="4"/>
      <c r="E17" s="210"/>
      <c r="F17" s="4"/>
      <c r="G17" s="4"/>
    </row>
    <row r="18" spans="1:7" x14ac:dyDescent="0.25">
      <c r="A18" s="4">
        <v>12</v>
      </c>
      <c r="B18" s="4">
        <v>31</v>
      </c>
      <c r="C18" s="4">
        <v>5300</v>
      </c>
      <c r="D18" s="4" t="s">
        <v>427</v>
      </c>
      <c r="E18" s="210" t="s">
        <v>412</v>
      </c>
      <c r="F18" s="4">
        <v>1788</v>
      </c>
      <c r="G18" s="4"/>
    </row>
    <row r="19" spans="1:7" x14ac:dyDescent="0.25">
      <c r="A19" s="4"/>
      <c r="B19" s="4"/>
      <c r="C19" s="4">
        <v>1205</v>
      </c>
      <c r="D19" s="4" t="s">
        <v>7</v>
      </c>
      <c r="E19" s="210" t="s">
        <v>412</v>
      </c>
      <c r="F19" s="4"/>
      <c r="G19" s="4">
        <v>1788</v>
      </c>
    </row>
    <row r="20" spans="1:7" x14ac:dyDescent="0.25">
      <c r="A20" s="4"/>
      <c r="B20" s="4"/>
      <c r="C20" s="4"/>
      <c r="D20" s="222" t="s">
        <v>432</v>
      </c>
      <c r="E20" s="210"/>
      <c r="F20" s="4"/>
      <c r="G20" s="4"/>
    </row>
    <row r="21" spans="1:7" x14ac:dyDescent="0.25">
      <c r="A21" s="209" t="s">
        <v>434</v>
      </c>
      <c r="B21" s="30"/>
      <c r="C21" s="4"/>
      <c r="D21" s="4"/>
      <c r="E21" s="210"/>
      <c r="F21" s="4"/>
      <c r="G21" s="4"/>
    </row>
    <row r="22" spans="1:7" x14ac:dyDescent="0.25">
      <c r="A22" s="4">
        <v>12</v>
      </c>
      <c r="B22" s="4">
        <v>31</v>
      </c>
      <c r="C22" s="4">
        <v>1240</v>
      </c>
      <c r="D22" s="4" t="s">
        <v>80</v>
      </c>
      <c r="E22" s="210" t="s">
        <v>412</v>
      </c>
      <c r="F22" s="4">
        <v>226.67</v>
      </c>
      <c r="G22" s="4"/>
    </row>
    <row r="23" spans="1:7" x14ac:dyDescent="0.25">
      <c r="A23" s="4"/>
      <c r="B23" s="4"/>
      <c r="C23" s="4">
        <v>9100</v>
      </c>
      <c r="D23" s="4" t="s">
        <v>31</v>
      </c>
      <c r="E23" s="210" t="s">
        <v>412</v>
      </c>
      <c r="F23" s="4"/>
      <c r="G23" s="4">
        <v>226.67</v>
      </c>
    </row>
    <row r="24" spans="1:7" x14ac:dyDescent="0.25">
      <c r="A24" s="4"/>
      <c r="B24" s="4"/>
      <c r="C24" s="4"/>
      <c r="D24" s="4" t="s">
        <v>435</v>
      </c>
      <c r="E24" s="210"/>
      <c r="F24" s="4"/>
      <c r="G24" s="4"/>
    </row>
    <row r="25" spans="1:7" x14ac:dyDescent="0.25">
      <c r="A25" s="209" t="s">
        <v>437</v>
      </c>
      <c r="B25" s="30"/>
      <c r="C25" s="4"/>
      <c r="D25" s="4"/>
      <c r="E25" s="210"/>
      <c r="F25" s="4"/>
      <c r="G25" s="4"/>
    </row>
    <row r="26" spans="1:7" x14ac:dyDescent="0.25">
      <c r="A26" s="4">
        <v>12</v>
      </c>
      <c r="B26" s="4">
        <v>31</v>
      </c>
      <c r="C26" s="4">
        <v>4700</v>
      </c>
      <c r="D26" s="4" t="s">
        <v>60</v>
      </c>
      <c r="E26" s="210" t="s">
        <v>412</v>
      </c>
      <c r="F26" s="4">
        <v>2000</v>
      </c>
      <c r="G26" s="4"/>
    </row>
    <row r="27" spans="1:7" x14ac:dyDescent="0.25">
      <c r="A27" s="4"/>
      <c r="B27" s="4"/>
      <c r="C27" s="4">
        <v>1300</v>
      </c>
      <c r="D27" s="4" t="s">
        <v>8</v>
      </c>
      <c r="E27" s="210" t="s">
        <v>412</v>
      </c>
      <c r="F27" s="4"/>
      <c r="G27" s="4">
        <v>2000</v>
      </c>
    </row>
    <row r="28" spans="1:7" x14ac:dyDescent="0.25">
      <c r="A28" s="4"/>
      <c r="B28" s="4"/>
      <c r="C28" s="4"/>
      <c r="D28" s="4" t="s">
        <v>438</v>
      </c>
      <c r="E28" s="210"/>
      <c r="F28" s="4"/>
      <c r="G28" s="4"/>
    </row>
    <row r="29" spans="1:7" x14ac:dyDescent="0.25">
      <c r="A29" s="209" t="s">
        <v>441</v>
      </c>
      <c r="B29" s="30"/>
      <c r="C29" s="4"/>
      <c r="D29" s="4"/>
      <c r="E29" s="210"/>
      <c r="F29" s="4"/>
      <c r="G29" s="4"/>
    </row>
    <row r="30" spans="1:7" x14ac:dyDescent="0.25">
      <c r="A30" s="4">
        <v>12</v>
      </c>
      <c r="B30" s="4">
        <v>31</v>
      </c>
      <c r="C30" s="4">
        <v>5900</v>
      </c>
      <c r="D30" s="4" t="s">
        <v>49</v>
      </c>
      <c r="E30" s="210" t="s">
        <v>412</v>
      </c>
      <c r="F30" s="4">
        <v>460</v>
      </c>
      <c r="G30" s="4"/>
    </row>
    <row r="31" spans="1:7" x14ac:dyDescent="0.25">
      <c r="A31" s="4"/>
      <c r="B31" s="4"/>
      <c r="C31" s="4">
        <v>1410</v>
      </c>
      <c r="D31" s="4" t="s">
        <v>79</v>
      </c>
      <c r="E31" s="210" t="s">
        <v>412</v>
      </c>
      <c r="F31" s="4"/>
      <c r="G31" s="4">
        <v>460</v>
      </c>
    </row>
    <row r="32" spans="1:7" x14ac:dyDescent="0.25">
      <c r="A32" s="4"/>
      <c r="B32" s="4"/>
      <c r="C32" s="4"/>
      <c r="D32" s="223" t="s">
        <v>442</v>
      </c>
      <c r="E32" s="210"/>
      <c r="F32" s="4"/>
      <c r="G32" s="4"/>
    </row>
    <row r="33" spans="1:7" x14ac:dyDescent="0.25">
      <c r="A33" s="209" t="s">
        <v>443</v>
      </c>
      <c r="B33" s="30"/>
      <c r="C33" s="4"/>
      <c r="D33" s="4"/>
      <c r="E33" s="210"/>
      <c r="F33" s="4"/>
      <c r="G33" s="4"/>
    </row>
    <row r="34" spans="1:7" x14ac:dyDescent="0.25">
      <c r="A34" s="4">
        <v>12</v>
      </c>
      <c r="B34" s="4">
        <v>31</v>
      </c>
      <c r="C34" s="4">
        <v>6100</v>
      </c>
      <c r="D34" s="4" t="s">
        <v>304</v>
      </c>
      <c r="E34" s="210" t="s">
        <v>412</v>
      </c>
      <c r="F34" s="4">
        <v>451</v>
      </c>
      <c r="G34" s="4"/>
    </row>
    <row r="35" spans="1:7" x14ac:dyDescent="0.25">
      <c r="A35" s="4"/>
      <c r="B35" s="4"/>
      <c r="C35" s="4">
        <v>1410</v>
      </c>
      <c r="D35" s="4" t="s">
        <v>79</v>
      </c>
      <c r="E35" s="210" t="s">
        <v>412</v>
      </c>
      <c r="F35" s="4"/>
      <c r="G35" s="4">
        <v>451</v>
      </c>
    </row>
    <row r="36" spans="1:7" x14ac:dyDescent="0.25">
      <c r="A36" s="4"/>
      <c r="B36" s="4"/>
      <c r="C36" s="4"/>
      <c r="D36" s="223" t="s">
        <v>444</v>
      </c>
      <c r="E36" s="210"/>
      <c r="F36" s="4"/>
      <c r="G36" s="4"/>
    </row>
    <row r="37" spans="1:7" x14ac:dyDescent="0.25">
      <c r="A37" s="209" t="s">
        <v>445</v>
      </c>
      <c r="B37" s="30"/>
      <c r="C37" s="4"/>
      <c r="D37" s="4"/>
      <c r="E37" s="210"/>
      <c r="F37" s="4"/>
      <c r="G37" s="4"/>
    </row>
    <row r="38" spans="1:7" x14ac:dyDescent="0.25">
      <c r="A38" s="4">
        <v>12</v>
      </c>
      <c r="B38" s="4">
        <v>31</v>
      </c>
      <c r="C38" s="4">
        <v>6500</v>
      </c>
      <c r="D38" s="4" t="s">
        <v>446</v>
      </c>
      <c r="E38" s="210" t="s">
        <v>412</v>
      </c>
      <c r="F38" s="4">
        <v>3500</v>
      </c>
      <c r="G38" s="4"/>
    </row>
    <row r="39" spans="1:7" x14ac:dyDescent="0.25">
      <c r="A39" s="4"/>
      <c r="B39" s="4"/>
      <c r="C39" s="4">
        <v>5600</v>
      </c>
      <c r="D39" s="4" t="s">
        <v>53</v>
      </c>
      <c r="E39" s="210" t="s">
        <v>412</v>
      </c>
      <c r="F39" s="4"/>
      <c r="G39" s="4">
        <v>3500</v>
      </c>
    </row>
    <row r="40" spans="1:7" x14ac:dyDescent="0.25">
      <c r="A40" s="4"/>
      <c r="B40" s="4"/>
      <c r="C40" s="4"/>
      <c r="D40" s="4" t="s">
        <v>448</v>
      </c>
      <c r="E40" s="210"/>
      <c r="F40" s="4"/>
      <c r="G40" s="4"/>
    </row>
    <row r="41" spans="1:7" x14ac:dyDescent="0.25">
      <c r="A41" s="209" t="s">
        <v>447</v>
      </c>
      <c r="B41" s="30"/>
      <c r="C41" s="4"/>
      <c r="D41" s="4"/>
      <c r="E41" s="210"/>
      <c r="F41" s="4"/>
      <c r="G41" s="4"/>
    </row>
    <row r="42" spans="1:7" x14ac:dyDescent="0.25">
      <c r="A42" s="4">
        <v>12</v>
      </c>
      <c r="B42" s="4">
        <v>31</v>
      </c>
      <c r="C42" s="4">
        <v>6500</v>
      </c>
      <c r="D42" s="4" t="s">
        <v>446</v>
      </c>
      <c r="E42" s="210" t="s">
        <v>412</v>
      </c>
      <c r="F42" s="4">
        <v>4000</v>
      </c>
      <c r="G42" s="4"/>
    </row>
    <row r="43" spans="1:7" x14ac:dyDescent="0.25">
      <c r="A43" s="4"/>
      <c r="B43" s="4"/>
      <c r="C43" s="4">
        <v>5600</v>
      </c>
      <c r="D43" s="4" t="s">
        <v>53</v>
      </c>
      <c r="E43" s="210" t="s">
        <v>412</v>
      </c>
      <c r="F43" s="4"/>
      <c r="G43" s="4">
        <v>4000</v>
      </c>
    </row>
    <row r="44" spans="1:7" x14ac:dyDescent="0.25">
      <c r="A44" s="4"/>
      <c r="B44" s="4"/>
      <c r="C44" s="4"/>
      <c r="D44" s="4" t="s">
        <v>449</v>
      </c>
      <c r="E44" s="210"/>
      <c r="F44" s="4"/>
      <c r="G44" s="4"/>
    </row>
    <row r="45" spans="1:7" x14ac:dyDescent="0.25">
      <c r="A45" s="209" t="s">
        <v>450</v>
      </c>
      <c r="B45" s="30"/>
      <c r="C45" s="4"/>
      <c r="D45" s="4"/>
      <c r="E45" s="210"/>
      <c r="F45" s="4"/>
      <c r="G45" s="4"/>
    </row>
    <row r="46" spans="1:7" x14ac:dyDescent="0.25">
      <c r="A46" s="4">
        <v>12</v>
      </c>
      <c r="B46" s="4">
        <v>31</v>
      </c>
      <c r="C46" s="4">
        <v>6500</v>
      </c>
      <c r="D46" s="4" t="s">
        <v>446</v>
      </c>
      <c r="E46" s="210" t="s">
        <v>412</v>
      </c>
      <c r="F46" s="4">
        <v>5000</v>
      </c>
      <c r="G46" s="4"/>
    </row>
    <row r="47" spans="1:7" x14ac:dyDescent="0.25">
      <c r="A47" s="4"/>
      <c r="B47" s="4"/>
      <c r="C47" s="4">
        <v>5600</v>
      </c>
      <c r="D47" s="4" t="s">
        <v>53</v>
      </c>
      <c r="E47" s="210" t="s">
        <v>412</v>
      </c>
      <c r="F47" s="4"/>
      <c r="G47" s="4">
        <v>5000</v>
      </c>
    </row>
    <row r="48" spans="1:7" x14ac:dyDescent="0.25">
      <c r="A48" s="4"/>
      <c r="B48" s="4"/>
      <c r="C48" s="4"/>
      <c r="D48" s="4" t="s">
        <v>451</v>
      </c>
      <c r="E48" s="210"/>
      <c r="F48" s="4"/>
      <c r="G48" s="4"/>
    </row>
    <row r="49" spans="1:7" x14ac:dyDescent="0.25">
      <c r="A49" s="209" t="s">
        <v>452</v>
      </c>
      <c r="B49" s="30"/>
      <c r="C49" s="4"/>
      <c r="D49" s="4"/>
      <c r="E49" s="210"/>
      <c r="F49" s="4"/>
      <c r="G49" s="4"/>
    </row>
    <row r="50" spans="1:7" x14ac:dyDescent="0.25">
      <c r="A50" s="4">
        <v>12</v>
      </c>
      <c r="B50" s="4">
        <v>31</v>
      </c>
      <c r="C50" s="4">
        <v>6500</v>
      </c>
      <c r="D50" s="4" t="s">
        <v>446</v>
      </c>
      <c r="E50" s="210" t="s">
        <v>412</v>
      </c>
      <c r="F50" s="4">
        <v>5500</v>
      </c>
      <c r="G50" s="4"/>
    </row>
    <row r="51" spans="1:7" x14ac:dyDescent="0.25">
      <c r="A51" s="4"/>
      <c r="B51" s="4"/>
      <c r="C51" s="4">
        <v>5600</v>
      </c>
      <c r="D51" s="4" t="s">
        <v>53</v>
      </c>
      <c r="E51" s="210" t="s">
        <v>412</v>
      </c>
      <c r="F51" s="4"/>
      <c r="G51" s="4">
        <v>5500</v>
      </c>
    </row>
    <row r="52" spans="1:7" x14ac:dyDescent="0.25">
      <c r="A52" s="4"/>
      <c r="B52" s="4"/>
      <c r="C52" s="4"/>
      <c r="D52" s="4" t="s">
        <v>453</v>
      </c>
      <c r="E52" s="210"/>
      <c r="F52" s="4"/>
      <c r="G52" s="4"/>
    </row>
    <row r="53" spans="1:7" x14ac:dyDescent="0.25">
      <c r="A53" s="209" t="s">
        <v>454</v>
      </c>
      <c r="B53" s="30"/>
      <c r="C53" s="4"/>
      <c r="D53" s="4"/>
      <c r="E53" s="210"/>
      <c r="F53" s="4"/>
      <c r="G53" s="4"/>
    </row>
    <row r="54" spans="1:7" x14ac:dyDescent="0.25">
      <c r="A54" s="4">
        <v>12</v>
      </c>
      <c r="B54" s="4">
        <v>31</v>
      </c>
      <c r="C54" s="4">
        <v>1500</v>
      </c>
      <c r="D54" s="4" t="s">
        <v>455</v>
      </c>
      <c r="E54" s="210" t="s">
        <v>412</v>
      </c>
      <c r="F54" s="4">
        <v>11000</v>
      </c>
      <c r="G54" s="4"/>
    </row>
    <row r="55" spans="1:7" x14ac:dyDescent="0.25">
      <c r="A55" s="4"/>
      <c r="B55" s="4"/>
      <c r="C55" s="4">
        <v>5100</v>
      </c>
      <c r="D55" s="4" t="s">
        <v>58</v>
      </c>
      <c r="E55" s="210" t="s">
        <v>412</v>
      </c>
      <c r="F55" s="4"/>
      <c r="G55" s="4">
        <v>11000</v>
      </c>
    </row>
    <row r="56" spans="1:7" x14ac:dyDescent="0.25">
      <c r="A56" s="4"/>
      <c r="B56" s="4"/>
      <c r="C56" s="4"/>
      <c r="D56" s="4" t="s">
        <v>456</v>
      </c>
      <c r="E56" s="210"/>
      <c r="F56" s="4"/>
      <c r="G56" s="4"/>
    </row>
    <row r="57" spans="1:7" x14ac:dyDescent="0.25">
      <c r="A57" s="209" t="s">
        <v>457</v>
      </c>
      <c r="B57" s="30"/>
      <c r="C57" s="4"/>
      <c r="D57" s="4"/>
      <c r="E57" s="210"/>
      <c r="F57" s="4"/>
      <c r="G57" s="4"/>
    </row>
    <row r="58" spans="1:7" x14ac:dyDescent="0.25">
      <c r="A58" s="4">
        <v>12</v>
      </c>
      <c r="B58" s="4">
        <v>31</v>
      </c>
      <c r="C58" s="4">
        <v>5600</v>
      </c>
      <c r="D58" s="4" t="s">
        <v>53</v>
      </c>
      <c r="E58" s="210" t="s">
        <v>412</v>
      </c>
      <c r="F58" s="4">
        <v>22350</v>
      </c>
      <c r="G58" s="4"/>
    </row>
    <row r="59" spans="1:7" x14ac:dyDescent="0.25">
      <c r="A59" s="4"/>
      <c r="B59" s="4"/>
      <c r="C59" s="4">
        <v>1505</v>
      </c>
      <c r="D59" s="4" t="s">
        <v>458</v>
      </c>
      <c r="E59" s="210" t="s">
        <v>412</v>
      </c>
      <c r="F59" s="4"/>
      <c r="G59" s="4">
        <v>22350</v>
      </c>
    </row>
    <row r="60" spans="1:7" x14ac:dyDescent="0.25">
      <c r="A60" s="4"/>
      <c r="B60" s="4"/>
      <c r="C60" s="4"/>
      <c r="D60" s="4" t="s">
        <v>459</v>
      </c>
      <c r="E60" s="210"/>
      <c r="F60" s="4"/>
      <c r="G60" s="4"/>
    </row>
    <row r="61" spans="1:7" x14ac:dyDescent="0.25">
      <c r="A61" s="209" t="s">
        <v>471</v>
      </c>
      <c r="B61" s="30"/>
      <c r="C61" s="4"/>
      <c r="D61" s="4"/>
      <c r="E61" s="210"/>
      <c r="F61" s="4"/>
      <c r="G61" s="4"/>
    </row>
    <row r="62" spans="1:7" x14ac:dyDescent="0.25">
      <c r="A62" s="4">
        <v>12</v>
      </c>
      <c r="B62" s="4">
        <v>31</v>
      </c>
      <c r="C62" s="4">
        <v>5200</v>
      </c>
      <c r="D62" s="4" t="s">
        <v>57</v>
      </c>
      <c r="E62" s="210" t="s">
        <v>412</v>
      </c>
      <c r="F62" s="4">
        <v>2000</v>
      </c>
      <c r="G62" s="4"/>
    </row>
    <row r="63" spans="1:7" x14ac:dyDescent="0.25">
      <c r="A63" s="4"/>
      <c r="B63" s="4"/>
      <c r="C63" s="4">
        <v>2100</v>
      </c>
      <c r="D63" s="4" t="s">
        <v>9</v>
      </c>
      <c r="E63" s="210" t="s">
        <v>412</v>
      </c>
      <c r="F63" s="4"/>
      <c r="G63" s="4">
        <v>2000</v>
      </c>
    </row>
    <row r="64" spans="1:7" x14ac:dyDescent="0.25">
      <c r="A64" s="4"/>
      <c r="B64" s="4"/>
      <c r="C64" s="4"/>
      <c r="D64" s="4" t="s">
        <v>472</v>
      </c>
      <c r="E64" s="210"/>
      <c r="F64" s="4"/>
      <c r="G64" s="4"/>
    </row>
    <row r="65" spans="1:7" x14ac:dyDescent="0.25">
      <c r="A65" s="209" t="s">
        <v>473</v>
      </c>
      <c r="B65" s="30"/>
      <c r="C65" s="4"/>
      <c r="D65" s="4"/>
      <c r="E65" s="210"/>
      <c r="F65" s="4"/>
      <c r="G65" s="4"/>
    </row>
    <row r="66" spans="1:7" x14ac:dyDescent="0.25">
      <c r="A66" s="4">
        <v>12</v>
      </c>
      <c r="B66" s="4">
        <v>31</v>
      </c>
      <c r="C66" s="4">
        <v>2100</v>
      </c>
      <c r="D66" s="4" t="s">
        <v>9</v>
      </c>
      <c r="E66" s="210" t="s">
        <v>412</v>
      </c>
      <c r="F66" s="4">
        <v>200</v>
      </c>
      <c r="G66" s="4"/>
    </row>
    <row r="67" spans="1:7" x14ac:dyDescent="0.25">
      <c r="A67" s="4"/>
      <c r="B67" s="4"/>
      <c r="C67" s="4">
        <v>6400</v>
      </c>
      <c r="D67" s="4" t="s">
        <v>42</v>
      </c>
      <c r="E67" s="210" t="s">
        <v>412</v>
      </c>
      <c r="F67" s="4"/>
      <c r="G67" s="4">
        <v>200</v>
      </c>
    </row>
    <row r="68" spans="1:7" x14ac:dyDescent="0.25">
      <c r="A68" s="4"/>
      <c r="B68" s="4"/>
      <c r="C68" s="4"/>
      <c r="D68" s="4" t="s">
        <v>474</v>
      </c>
      <c r="E68" s="210"/>
      <c r="F68" s="4"/>
      <c r="G68" s="4"/>
    </row>
    <row r="69" spans="1:7" x14ac:dyDescent="0.25">
      <c r="A69" s="209" t="s">
        <v>480</v>
      </c>
      <c r="B69" s="30"/>
      <c r="C69" s="4"/>
      <c r="D69" s="4"/>
      <c r="E69" s="210"/>
      <c r="F69" s="4"/>
      <c r="G69" s="4"/>
    </row>
    <row r="70" spans="1:7" x14ac:dyDescent="0.25">
      <c r="A70" s="4">
        <v>12</v>
      </c>
      <c r="B70" s="4">
        <v>31</v>
      </c>
      <c r="C70" s="4">
        <v>8400</v>
      </c>
      <c r="D70" s="4" t="s">
        <v>306</v>
      </c>
      <c r="E70" s="210" t="s">
        <v>412</v>
      </c>
      <c r="F70" s="4">
        <v>1116</v>
      </c>
      <c r="G70" s="4"/>
    </row>
    <row r="71" spans="1:7" x14ac:dyDescent="0.25">
      <c r="A71" s="4"/>
      <c r="B71" s="4"/>
      <c r="C71" s="4">
        <v>8450</v>
      </c>
      <c r="D71" s="4" t="s">
        <v>307</v>
      </c>
      <c r="E71" s="210" t="s">
        <v>412</v>
      </c>
      <c r="F71" s="4">
        <v>261</v>
      </c>
      <c r="G71" s="4"/>
    </row>
    <row r="72" spans="1:7" x14ac:dyDescent="0.25">
      <c r="A72" s="4"/>
      <c r="B72" s="4"/>
      <c r="C72" s="4">
        <v>8400</v>
      </c>
      <c r="D72" s="4" t="s">
        <v>306</v>
      </c>
      <c r="E72" s="210" t="s">
        <v>412</v>
      </c>
      <c r="F72" s="4"/>
      <c r="G72" s="4">
        <v>261</v>
      </c>
    </row>
    <row r="73" spans="1:7" x14ac:dyDescent="0.25">
      <c r="A73" s="4"/>
      <c r="B73" s="4"/>
      <c r="C73" s="4">
        <v>8450</v>
      </c>
      <c r="D73" s="4" t="s">
        <v>307</v>
      </c>
      <c r="E73" s="210" t="s">
        <v>412</v>
      </c>
      <c r="F73" s="4"/>
      <c r="G73" s="4">
        <v>1116</v>
      </c>
    </row>
    <row r="74" spans="1:7" x14ac:dyDescent="0.25">
      <c r="A74" s="4"/>
      <c r="B74" s="4"/>
      <c r="C74" s="4"/>
      <c r="D74" s="4" t="s">
        <v>481</v>
      </c>
      <c r="E74" s="210"/>
      <c r="F74" s="4"/>
      <c r="G74" s="4"/>
    </row>
    <row r="75" spans="1:7" x14ac:dyDescent="0.25">
      <c r="A75" s="209" t="s">
        <v>482</v>
      </c>
      <c r="B75" s="30"/>
      <c r="C75" s="4"/>
      <c r="D75" s="4"/>
      <c r="E75" s="210"/>
      <c r="F75" s="4"/>
      <c r="G75" s="4"/>
    </row>
    <row r="76" spans="1:7" x14ac:dyDescent="0.25">
      <c r="A76" s="4">
        <v>12</v>
      </c>
      <c r="B76" s="4">
        <v>31</v>
      </c>
      <c r="C76" s="4">
        <v>2220</v>
      </c>
      <c r="D76" s="4" t="s">
        <v>268</v>
      </c>
      <c r="E76" s="210" t="s">
        <v>412</v>
      </c>
      <c r="F76" s="4">
        <v>2647.97</v>
      </c>
      <c r="G76" s="4"/>
    </row>
    <row r="77" spans="1:7" x14ac:dyDescent="0.25">
      <c r="A77" s="4"/>
      <c r="B77" s="4"/>
      <c r="C77" s="4">
        <v>2700</v>
      </c>
      <c r="D77" s="4" t="s">
        <v>301</v>
      </c>
      <c r="E77" s="210" t="s">
        <v>412</v>
      </c>
      <c r="F77" s="4"/>
      <c r="G77" s="4">
        <v>2647.97</v>
      </c>
    </row>
    <row r="78" spans="1:7" x14ac:dyDescent="0.25">
      <c r="A78" s="4"/>
      <c r="B78" s="4"/>
      <c r="C78" s="4"/>
      <c r="D78" s="4" t="s">
        <v>483</v>
      </c>
      <c r="E78" s="210"/>
      <c r="F78" s="4"/>
      <c r="G78" s="4"/>
    </row>
    <row r="79" spans="1:7" x14ac:dyDescent="0.25">
      <c r="A79" s="209" t="s">
        <v>484</v>
      </c>
      <c r="B79" s="30"/>
      <c r="C79" s="4"/>
      <c r="D79" s="4"/>
      <c r="E79" s="210"/>
      <c r="F79" s="4"/>
      <c r="G79" s="4"/>
    </row>
    <row r="80" spans="1:7" x14ac:dyDescent="0.25">
      <c r="A80" s="4">
        <v>12</v>
      </c>
      <c r="B80" s="4">
        <v>31</v>
      </c>
      <c r="C80" s="4">
        <v>9000</v>
      </c>
      <c r="D80" s="4" t="s">
        <v>18</v>
      </c>
      <c r="E80" s="210" t="s">
        <v>412</v>
      </c>
      <c r="F80" s="4">
        <v>400</v>
      </c>
      <c r="G80" s="4"/>
    </row>
    <row r="81" spans="1:7" x14ac:dyDescent="0.25">
      <c r="A81" s="4"/>
      <c r="B81" s="4"/>
      <c r="C81" s="4">
        <v>2190</v>
      </c>
      <c r="D81" s="4" t="s">
        <v>69</v>
      </c>
      <c r="E81" s="210" t="s">
        <v>412</v>
      </c>
      <c r="F81" s="4"/>
      <c r="G81" s="4">
        <v>40</v>
      </c>
    </row>
    <row r="82" spans="1:7" x14ac:dyDescent="0.25">
      <c r="A82" s="4"/>
      <c r="B82" s="4"/>
      <c r="C82" s="4"/>
      <c r="D82" s="4" t="s">
        <v>487</v>
      </c>
      <c r="E82" s="210"/>
      <c r="F82" s="4"/>
      <c r="G82" s="4"/>
    </row>
    <row r="83" spans="1:7" x14ac:dyDescent="0.25">
      <c r="A83" s="4"/>
      <c r="B83" s="4"/>
      <c r="C83" s="4"/>
      <c r="D83" s="4"/>
      <c r="E83" s="210"/>
      <c r="F83" s="4"/>
      <c r="G83" s="4"/>
    </row>
    <row r="84" spans="1:7" x14ac:dyDescent="0.25">
      <c r="A84" s="4"/>
      <c r="B84" s="4"/>
      <c r="C84" s="4"/>
      <c r="D84" s="4"/>
      <c r="E84" s="210"/>
      <c r="F84" s="4"/>
      <c r="G84" s="4"/>
    </row>
    <row r="85" spans="1:7" x14ac:dyDescent="0.25">
      <c r="A85" s="4"/>
      <c r="B85" s="4"/>
      <c r="C85" s="4"/>
      <c r="D85" s="4"/>
      <c r="E85" s="210"/>
      <c r="F85" s="4"/>
      <c r="G85" s="4"/>
    </row>
    <row r="86" spans="1:7" x14ac:dyDescent="0.25">
      <c r="A86" s="4"/>
      <c r="B86" s="4"/>
      <c r="C86" s="4"/>
      <c r="D86" s="4"/>
      <c r="E86" s="210"/>
      <c r="F86" s="4"/>
      <c r="G86" s="4"/>
    </row>
    <row r="87" spans="1:7" x14ac:dyDescent="0.25">
      <c r="A87" s="4"/>
      <c r="B87" s="4"/>
      <c r="C87" s="4"/>
      <c r="D87" s="4"/>
      <c r="E87" s="210"/>
      <c r="F87" s="4"/>
      <c r="G87" s="4"/>
    </row>
    <row r="88" spans="1:7" x14ac:dyDescent="0.25">
      <c r="A88" s="4"/>
      <c r="B88" s="4"/>
      <c r="C88" s="4"/>
      <c r="D88" s="4"/>
      <c r="E88" s="210"/>
      <c r="F88" s="4"/>
      <c r="G88" s="4"/>
    </row>
    <row r="89" spans="1:7" x14ac:dyDescent="0.25">
      <c r="A89" s="4"/>
      <c r="B89" s="4"/>
      <c r="C89" s="4"/>
      <c r="D89" s="4"/>
      <c r="E89" s="210"/>
      <c r="F89" s="4"/>
      <c r="G89" s="4"/>
    </row>
    <row r="90" spans="1:7" x14ac:dyDescent="0.25">
      <c r="A90" s="4"/>
      <c r="B90" s="4"/>
      <c r="C90" s="4"/>
      <c r="D90" s="4"/>
      <c r="E90" s="210"/>
      <c r="F90" s="4"/>
      <c r="G90" s="4"/>
    </row>
    <row r="91" spans="1:7" x14ac:dyDescent="0.25">
      <c r="A91" s="4"/>
      <c r="B91" s="4"/>
      <c r="C91" s="4"/>
      <c r="D91" s="4"/>
      <c r="E91" s="210"/>
      <c r="F91" s="4"/>
      <c r="G91" s="4"/>
    </row>
    <row r="92" spans="1:7" x14ac:dyDescent="0.25">
      <c r="A92" s="4"/>
      <c r="B92" s="4"/>
      <c r="C92" s="4"/>
      <c r="D92" s="4"/>
      <c r="E92" s="210"/>
      <c r="F92" s="4"/>
      <c r="G92" s="4"/>
    </row>
    <row r="93" spans="1:7" x14ac:dyDescent="0.25">
      <c r="A93" s="4"/>
      <c r="B93" s="4"/>
      <c r="C93" s="4"/>
      <c r="D93" s="4"/>
      <c r="E93" s="210"/>
      <c r="F93" s="4"/>
      <c r="G93" s="4"/>
    </row>
    <row r="94" spans="1:7" x14ac:dyDescent="0.25">
      <c r="A94" s="4"/>
      <c r="B94" s="4"/>
      <c r="C94" s="4"/>
      <c r="D94" s="4"/>
      <c r="E94" s="210"/>
      <c r="F94" s="4"/>
      <c r="G94" s="4"/>
    </row>
    <row r="95" spans="1:7" x14ac:dyDescent="0.25">
      <c r="A95" s="4"/>
      <c r="B95" s="4"/>
      <c r="C95" s="4"/>
      <c r="D95" s="4"/>
      <c r="E95" s="210"/>
      <c r="F95" s="4"/>
      <c r="G95" s="4"/>
    </row>
    <row r="96" spans="1:7" x14ac:dyDescent="0.25">
      <c r="A96" s="4"/>
      <c r="B96" s="4"/>
      <c r="C96" s="4"/>
      <c r="D96" s="4"/>
      <c r="E96" s="210"/>
      <c r="F96" s="4"/>
      <c r="G96" s="4"/>
    </row>
    <row r="97" spans="1:7" x14ac:dyDescent="0.25">
      <c r="A97" s="4"/>
      <c r="B97" s="4"/>
      <c r="C97" s="4"/>
      <c r="D97" s="4"/>
      <c r="E97" s="210"/>
      <c r="F97" s="4"/>
      <c r="G97" s="4"/>
    </row>
    <row r="98" spans="1:7" x14ac:dyDescent="0.25">
      <c r="A98" s="4"/>
      <c r="B98" s="4"/>
      <c r="C98" s="4"/>
      <c r="D98" s="4"/>
      <c r="E98" s="210"/>
      <c r="F98" s="4"/>
      <c r="G98" s="4"/>
    </row>
    <row r="99" spans="1:7" x14ac:dyDescent="0.25">
      <c r="A99" s="4"/>
      <c r="B99" s="4"/>
      <c r="C99" s="4"/>
      <c r="D99" s="4"/>
      <c r="E99" s="210"/>
      <c r="F99" s="4"/>
      <c r="G99" s="4"/>
    </row>
    <row r="100" spans="1:7" x14ac:dyDescent="0.25">
      <c r="A100" s="4"/>
      <c r="B100" s="4"/>
      <c r="C100" s="4"/>
      <c r="D100" s="4"/>
      <c r="E100" s="210"/>
      <c r="F100" s="4"/>
      <c r="G100" s="4"/>
    </row>
    <row r="101" spans="1:7" x14ac:dyDescent="0.25">
      <c r="A101" s="4"/>
      <c r="B101" s="4"/>
      <c r="C101" s="4"/>
      <c r="D101" s="4"/>
      <c r="E101" s="210"/>
      <c r="F101" s="4"/>
      <c r="G101" s="4"/>
    </row>
    <row r="102" spans="1:7" x14ac:dyDescent="0.25">
      <c r="A102" s="4"/>
      <c r="B102" s="4"/>
      <c r="C102" s="4"/>
      <c r="D102" s="4"/>
      <c r="E102" s="210"/>
      <c r="F102" s="4"/>
      <c r="G102" s="4"/>
    </row>
    <row r="103" spans="1:7" x14ac:dyDescent="0.25">
      <c r="A103" s="4"/>
      <c r="B103" s="4"/>
      <c r="C103" s="4"/>
      <c r="D103" s="4"/>
      <c r="E103" s="210"/>
      <c r="F103" s="4"/>
      <c r="G103" s="4"/>
    </row>
    <row r="104" spans="1:7" x14ac:dyDescent="0.25">
      <c r="A104" s="4"/>
      <c r="B104" s="4"/>
      <c r="C104" s="4"/>
      <c r="D104" s="4"/>
      <c r="E104" s="210"/>
      <c r="F104" s="4"/>
      <c r="G104" s="4"/>
    </row>
    <row r="105" spans="1:7" x14ac:dyDescent="0.25">
      <c r="A105" s="4"/>
      <c r="B105" s="4"/>
      <c r="C105" s="4"/>
      <c r="D105" s="4"/>
      <c r="E105" s="210"/>
      <c r="F105" s="4"/>
      <c r="G105" s="4"/>
    </row>
    <row r="106" spans="1:7" x14ac:dyDescent="0.25">
      <c r="A106" s="4"/>
      <c r="B106" s="4"/>
      <c r="C106" s="4"/>
      <c r="D106" s="4"/>
      <c r="E106" s="210"/>
      <c r="F106" s="4"/>
      <c r="G106" s="4"/>
    </row>
    <row r="107" spans="1:7" x14ac:dyDescent="0.25">
      <c r="A107" s="4"/>
      <c r="B107" s="4"/>
      <c r="C107" s="4"/>
      <c r="D107" s="4"/>
      <c r="E107" s="210"/>
      <c r="F107" s="4"/>
      <c r="G107" s="4"/>
    </row>
    <row r="108" spans="1:7" x14ac:dyDescent="0.25">
      <c r="A108" s="4"/>
      <c r="B108" s="4"/>
      <c r="C108" s="4"/>
      <c r="D108" s="4"/>
      <c r="E108" s="210"/>
      <c r="F108" s="4"/>
      <c r="G108" s="4"/>
    </row>
    <row r="109" spans="1:7" x14ac:dyDescent="0.25">
      <c r="A109" s="4"/>
      <c r="B109" s="4"/>
      <c r="C109" s="4"/>
      <c r="D109" s="4"/>
      <c r="E109" s="210"/>
      <c r="F109" s="4"/>
      <c r="G109" s="4"/>
    </row>
    <row r="110" spans="1:7" x14ac:dyDescent="0.25">
      <c r="A110" s="4"/>
      <c r="B110" s="4"/>
      <c r="C110" s="4"/>
      <c r="D110" s="4"/>
      <c r="E110" s="210"/>
      <c r="F110" s="4"/>
      <c r="G110" s="4"/>
    </row>
    <row r="111" spans="1:7" x14ac:dyDescent="0.25">
      <c r="A111" s="4"/>
      <c r="B111" s="4"/>
      <c r="C111" s="4"/>
      <c r="D111" s="4"/>
      <c r="E111" s="210"/>
      <c r="F111" s="4"/>
      <c r="G111" s="4"/>
    </row>
    <row r="112" spans="1:7" x14ac:dyDescent="0.25">
      <c r="A112" s="4"/>
      <c r="B112" s="4"/>
      <c r="C112" s="4"/>
      <c r="D112" s="4"/>
      <c r="E112" s="210"/>
      <c r="F112" s="4"/>
      <c r="G112" s="4"/>
    </row>
    <row r="113" spans="1:7" x14ac:dyDescent="0.25">
      <c r="A113" s="4"/>
      <c r="B113" s="4"/>
      <c r="C113" s="4"/>
      <c r="D113" s="4"/>
      <c r="E113" s="210"/>
      <c r="F113" s="4"/>
      <c r="G113" s="4"/>
    </row>
    <row r="114" spans="1:7" x14ac:dyDescent="0.25">
      <c r="A114" s="4"/>
      <c r="B114" s="4"/>
      <c r="C114" s="4"/>
      <c r="D114" s="4"/>
      <c r="E114" s="210"/>
      <c r="F114" s="4"/>
      <c r="G114" s="4"/>
    </row>
    <row r="115" spans="1:7" x14ac:dyDescent="0.25">
      <c r="A115" s="4"/>
      <c r="B115" s="4"/>
      <c r="C115" s="4"/>
      <c r="D115" s="4"/>
      <c r="E115" s="210"/>
      <c r="F115" s="4"/>
      <c r="G115" s="4"/>
    </row>
    <row r="116" spans="1:7" x14ac:dyDescent="0.25">
      <c r="A116" s="4"/>
      <c r="B116" s="4"/>
      <c r="C116" s="4"/>
      <c r="D116" s="4"/>
      <c r="E116" s="210"/>
      <c r="F116" s="4"/>
      <c r="G116" s="4"/>
    </row>
    <row r="117" spans="1:7" x14ac:dyDescent="0.25">
      <c r="A117" s="4"/>
      <c r="B117" s="4"/>
      <c r="C117" s="4"/>
      <c r="D117" s="4"/>
      <c r="E117" s="210"/>
      <c r="F117" s="4"/>
      <c r="G117" s="4"/>
    </row>
    <row r="118" spans="1:7" x14ac:dyDescent="0.25">
      <c r="A118" s="4"/>
      <c r="B118" s="4"/>
      <c r="C118" s="4"/>
      <c r="D118" s="4"/>
      <c r="E118" s="210"/>
      <c r="F118" s="4"/>
      <c r="G118" s="4"/>
    </row>
    <row r="119" spans="1:7" x14ac:dyDescent="0.25">
      <c r="A119" s="4"/>
      <c r="B119" s="4"/>
      <c r="C119" s="4"/>
      <c r="D119" s="4"/>
      <c r="E119" s="210"/>
      <c r="F119" s="4"/>
      <c r="G119" s="4"/>
    </row>
    <row r="120" spans="1:7" x14ac:dyDescent="0.25">
      <c r="A120" s="4"/>
      <c r="B120" s="4"/>
      <c r="C120" s="4"/>
      <c r="D120" s="4"/>
      <c r="E120" s="210"/>
      <c r="F120" s="4"/>
      <c r="G120" s="4"/>
    </row>
    <row r="121" spans="1:7" x14ac:dyDescent="0.25">
      <c r="A121" s="4"/>
      <c r="B121" s="4"/>
      <c r="C121" s="4"/>
      <c r="D121" s="4"/>
      <c r="E121" s="210"/>
      <c r="F121" s="4"/>
      <c r="G121" s="4"/>
    </row>
    <row r="122" spans="1:7" x14ac:dyDescent="0.25">
      <c r="A122" s="4"/>
      <c r="B122" s="4"/>
      <c r="C122" s="4"/>
      <c r="D122" s="4"/>
      <c r="E122" s="210"/>
      <c r="F122" s="4"/>
      <c r="G122" s="4"/>
    </row>
    <row r="123" spans="1:7" x14ac:dyDescent="0.25">
      <c r="A123" s="4"/>
      <c r="B123" s="4"/>
      <c r="C123" s="4"/>
      <c r="D123" s="4"/>
      <c r="E123" s="210"/>
      <c r="F123" s="4"/>
      <c r="G123" s="4"/>
    </row>
    <row r="124" spans="1:7" x14ac:dyDescent="0.25">
      <c r="A124" s="4"/>
      <c r="B124" s="4"/>
      <c r="C124" s="4"/>
      <c r="D124" s="4"/>
      <c r="E124" s="210"/>
      <c r="F124" s="4"/>
      <c r="G124" s="4"/>
    </row>
    <row r="125" spans="1:7" x14ac:dyDescent="0.25">
      <c r="A125" s="4"/>
      <c r="B125" s="4"/>
      <c r="C125" s="4"/>
      <c r="D125" s="4"/>
      <c r="E125" s="210"/>
      <c r="F125" s="4"/>
      <c r="G125" s="4"/>
    </row>
    <row r="126" spans="1:7" x14ac:dyDescent="0.25">
      <c r="A126" s="4"/>
      <c r="B126" s="4"/>
      <c r="C126" s="4"/>
      <c r="D126" s="4"/>
      <c r="E126" s="210"/>
      <c r="F126" s="4"/>
      <c r="G126" s="4"/>
    </row>
    <row r="127" spans="1:7" x14ac:dyDescent="0.25">
      <c r="A127" s="4"/>
      <c r="B127" s="4"/>
      <c r="C127" s="4"/>
      <c r="D127" s="4"/>
      <c r="E127" s="210"/>
      <c r="F127" s="4"/>
      <c r="G127" s="4"/>
    </row>
    <row r="128" spans="1:7" x14ac:dyDescent="0.25">
      <c r="A128" s="4"/>
      <c r="B128" s="4"/>
      <c r="C128" s="4"/>
      <c r="D128" s="4"/>
      <c r="E128" s="210"/>
      <c r="F128" s="4"/>
      <c r="G128" s="4"/>
    </row>
    <row r="129" spans="1:7" x14ac:dyDescent="0.25">
      <c r="A129" s="4"/>
      <c r="B129" s="4"/>
      <c r="C129" s="4"/>
      <c r="D129" s="4"/>
      <c r="E129" s="210"/>
      <c r="F129" s="4"/>
      <c r="G129" s="4"/>
    </row>
    <row r="130" spans="1:7" x14ac:dyDescent="0.25">
      <c r="A130" s="4"/>
      <c r="B130" s="4"/>
      <c r="C130" s="4"/>
      <c r="D130" s="4"/>
      <c r="E130" s="210"/>
      <c r="F130" s="4"/>
      <c r="G130" s="4"/>
    </row>
    <row r="131" spans="1:7" x14ac:dyDescent="0.25">
      <c r="A131" s="4"/>
      <c r="B131" s="4"/>
      <c r="C131" s="4"/>
      <c r="D131" s="4"/>
      <c r="E131" s="210"/>
      <c r="F131" s="4"/>
      <c r="G131" s="4"/>
    </row>
    <row r="132" spans="1:7" x14ac:dyDescent="0.25">
      <c r="A132" s="4"/>
      <c r="B132" s="4"/>
      <c r="C132" s="4"/>
      <c r="D132" s="4"/>
      <c r="E132" s="210"/>
      <c r="F132" s="4"/>
      <c r="G132" s="4"/>
    </row>
    <row r="133" spans="1:7" x14ac:dyDescent="0.25">
      <c r="A133" s="4"/>
      <c r="B133" s="4"/>
      <c r="C133" s="4"/>
      <c r="D133" s="4"/>
      <c r="E133" s="210"/>
      <c r="F133" s="4"/>
      <c r="G133" s="4"/>
    </row>
    <row r="134" spans="1:7" x14ac:dyDescent="0.25">
      <c r="A134" s="4"/>
      <c r="B134" s="4"/>
      <c r="C134" s="4"/>
      <c r="D134" s="4"/>
      <c r="E134" s="210"/>
      <c r="F134" s="4"/>
      <c r="G134" s="4"/>
    </row>
    <row r="135" spans="1:7" x14ac:dyDescent="0.25">
      <c r="A135" s="4"/>
      <c r="B135" s="4"/>
      <c r="C135" s="4"/>
      <c r="D135" s="4"/>
      <c r="E135" s="210"/>
      <c r="F135" s="4"/>
      <c r="G135" s="4"/>
    </row>
    <row r="136" spans="1:7" x14ac:dyDescent="0.25">
      <c r="A136" s="4"/>
      <c r="B136" s="4"/>
      <c r="C136" s="4"/>
      <c r="D136" s="4"/>
      <c r="E136" s="210"/>
      <c r="F136" s="4"/>
      <c r="G136" s="4"/>
    </row>
    <row r="137" spans="1:7" x14ac:dyDescent="0.25">
      <c r="A137" s="4"/>
      <c r="B137" s="4"/>
      <c r="C137" s="4"/>
      <c r="D137" s="4"/>
      <c r="E137" s="210"/>
      <c r="F137" s="4"/>
      <c r="G137" s="4"/>
    </row>
    <row r="138" spans="1:7" x14ac:dyDescent="0.25">
      <c r="A138" s="4"/>
      <c r="B138" s="4"/>
      <c r="C138" s="4"/>
      <c r="D138" s="4"/>
      <c r="E138" s="210"/>
      <c r="F138" s="4"/>
      <c r="G138" s="4"/>
    </row>
    <row r="139" spans="1:7" x14ac:dyDescent="0.25">
      <c r="A139" s="4"/>
      <c r="B139" s="4"/>
      <c r="C139" s="4"/>
      <c r="D139" s="4"/>
      <c r="E139" s="210"/>
      <c r="F139" s="4"/>
      <c r="G139" s="4"/>
    </row>
    <row r="140" spans="1:7" x14ac:dyDescent="0.25">
      <c r="A140" s="4"/>
      <c r="B140" s="4"/>
      <c r="C140" s="4"/>
      <c r="D140" s="4"/>
      <c r="E140" s="210"/>
      <c r="F140" s="4"/>
      <c r="G140" s="4"/>
    </row>
    <row r="141" spans="1:7" x14ac:dyDescent="0.25">
      <c r="A141" s="4"/>
      <c r="B141" s="4"/>
      <c r="C141" s="4"/>
      <c r="D141" s="4"/>
      <c r="E141" s="210"/>
      <c r="F141" s="4"/>
      <c r="G141" s="4"/>
    </row>
    <row r="142" spans="1:7" x14ac:dyDescent="0.25">
      <c r="A142" s="4"/>
      <c r="B142" s="4"/>
      <c r="C142" s="4"/>
      <c r="D142" s="4"/>
      <c r="E142" s="210"/>
      <c r="F142" s="4"/>
      <c r="G142" s="4"/>
    </row>
    <row r="143" spans="1:7" x14ac:dyDescent="0.25">
      <c r="A143" s="4"/>
      <c r="B143" s="4"/>
      <c r="C143" s="4"/>
      <c r="D143" s="4"/>
      <c r="E143" s="210"/>
      <c r="F143" s="4"/>
      <c r="G143" s="4"/>
    </row>
    <row r="144" spans="1:7" x14ac:dyDescent="0.25">
      <c r="A144" s="4"/>
      <c r="B144" s="4"/>
      <c r="C144" s="4"/>
      <c r="D144" s="4"/>
      <c r="E144" s="210"/>
      <c r="F144" s="4"/>
      <c r="G144" s="4"/>
    </row>
    <row r="145" spans="1:7" x14ac:dyDescent="0.25">
      <c r="A145" s="4"/>
      <c r="B145" s="4"/>
      <c r="C145" s="4"/>
      <c r="D145" s="4"/>
      <c r="E145" s="210"/>
      <c r="F145" s="4"/>
      <c r="G145" s="4"/>
    </row>
    <row r="146" spans="1:7" x14ac:dyDescent="0.25">
      <c r="A146" s="4"/>
      <c r="B146" s="4"/>
      <c r="C146" s="4"/>
      <c r="D146" s="4"/>
      <c r="E146" s="210"/>
      <c r="F146" s="4"/>
      <c r="G146" s="4"/>
    </row>
    <row r="147" spans="1:7" x14ac:dyDescent="0.25">
      <c r="A147" s="4"/>
      <c r="B147" s="4"/>
      <c r="C147" s="4"/>
      <c r="D147" s="4"/>
      <c r="E147" s="210"/>
      <c r="F147" s="4"/>
      <c r="G147" s="4"/>
    </row>
    <row r="148" spans="1:7" x14ac:dyDescent="0.25">
      <c r="A148" s="4"/>
      <c r="B148" s="4"/>
      <c r="C148" s="4"/>
      <c r="D148" s="4"/>
      <c r="E148" s="210"/>
      <c r="F148" s="4"/>
      <c r="G148" s="4"/>
    </row>
    <row r="149" spans="1:7" x14ac:dyDescent="0.25">
      <c r="A149" s="4"/>
      <c r="B149" s="4"/>
      <c r="C149" s="4"/>
      <c r="D149" s="4"/>
      <c r="E149" s="210"/>
      <c r="F149" s="4"/>
      <c r="G149" s="4"/>
    </row>
    <row r="150" spans="1:7" x14ac:dyDescent="0.25">
      <c r="A150" s="4"/>
      <c r="B150" s="4"/>
      <c r="C150" s="4"/>
      <c r="D150" s="4"/>
      <c r="E150" s="210"/>
      <c r="F150" s="4"/>
      <c r="G150" s="4"/>
    </row>
    <row r="151" spans="1:7" x14ac:dyDescent="0.25">
      <c r="A151" s="4"/>
      <c r="B151" s="4"/>
      <c r="C151" s="4"/>
      <c r="D151" s="4"/>
      <c r="E151" s="210"/>
      <c r="F151" s="4"/>
      <c r="G151" s="4"/>
    </row>
    <row r="152" spans="1:7" x14ac:dyDescent="0.25">
      <c r="A152" s="4"/>
      <c r="B152" s="4"/>
      <c r="C152" s="4"/>
      <c r="D152" s="4"/>
      <c r="E152" s="210"/>
      <c r="F152" s="4"/>
      <c r="G152" s="4"/>
    </row>
    <row r="153" spans="1:7" x14ac:dyDescent="0.25">
      <c r="A153" s="4"/>
      <c r="B153" s="4"/>
      <c r="C153" s="4"/>
      <c r="D153" s="4"/>
      <c r="E153" s="210"/>
      <c r="F153" s="4"/>
      <c r="G153" s="4"/>
    </row>
    <row r="154" spans="1:7" x14ac:dyDescent="0.25">
      <c r="A154" s="4"/>
      <c r="B154" s="4"/>
      <c r="C154" s="4"/>
      <c r="D154" s="4"/>
      <c r="E154" s="210"/>
      <c r="F154" s="4"/>
      <c r="G154" s="4"/>
    </row>
    <row r="155" spans="1:7" x14ac:dyDescent="0.25">
      <c r="A155" s="4"/>
      <c r="B155" s="4"/>
      <c r="C155" s="4"/>
      <c r="D155" s="4"/>
      <c r="E155" s="210"/>
      <c r="F155" s="4"/>
      <c r="G155" s="4"/>
    </row>
    <row r="156" spans="1:7" x14ac:dyDescent="0.25">
      <c r="A156" s="4"/>
      <c r="B156" s="4"/>
      <c r="C156" s="4"/>
      <c r="D156" s="4"/>
      <c r="E156" s="210"/>
      <c r="F156" s="4"/>
      <c r="G156" s="4"/>
    </row>
    <row r="157" spans="1:7" x14ac:dyDescent="0.25">
      <c r="A157" s="4"/>
      <c r="B157" s="4"/>
      <c r="C157" s="4"/>
      <c r="D157" s="4"/>
      <c r="E157" s="210"/>
      <c r="F157" s="4"/>
      <c r="G157" s="4"/>
    </row>
  </sheetData>
  <mergeCells count="3">
    <mergeCell ref="A2:G2"/>
    <mergeCell ref="A4:B4"/>
    <mergeCell ref="A1:G1"/>
  </mergeCells>
  <pageMargins left="0.7" right="0.7" top="0.75" bottom="0.75" header="0.3" footer="0.3"/>
  <pageSetup scale="73" orientation="portrait" r:id="rId1"/>
  <headerFooter>
    <oddFooter>&amp;L&amp;F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13" zoomScaleNormal="100" workbookViewId="0">
      <selection activeCell="O21" sqref="O21"/>
    </sheetView>
  </sheetViews>
  <sheetFormatPr defaultRowHeight="15" x14ac:dyDescent="0.25"/>
  <cols>
    <col min="1" max="1" width="8.7109375" style="70" customWidth="1"/>
    <col min="2" max="2" width="8.140625" style="70" customWidth="1"/>
    <col min="3" max="3" width="24.42578125" style="70" customWidth="1"/>
    <col min="4" max="4" width="9.140625" style="70"/>
    <col min="5" max="5" width="18" style="70" customWidth="1"/>
    <col min="6" max="6" width="12" style="70" customWidth="1"/>
    <col min="7" max="7" width="16.7109375" style="70" customWidth="1"/>
    <col min="8" max="8" width="16.85546875" style="70" customWidth="1"/>
    <col min="9" max="9" width="10.42578125" style="70" bestFit="1" customWidth="1"/>
    <col min="10" max="10" width="11.28515625" style="70" bestFit="1" customWidth="1"/>
    <col min="11" max="11" width="14.28515625" style="70" customWidth="1"/>
    <col min="12" max="12" width="14.85546875" style="70" customWidth="1"/>
    <col min="13" max="256" width="9.140625" style="70"/>
    <col min="257" max="257" width="8.7109375" style="70" customWidth="1"/>
    <col min="258" max="258" width="8.140625" style="70" customWidth="1"/>
    <col min="259" max="259" width="24.42578125" style="70" customWidth="1"/>
    <col min="260" max="260" width="9.140625" style="70"/>
    <col min="261" max="261" width="18" style="70" customWidth="1"/>
    <col min="262" max="262" width="12" style="70" customWidth="1"/>
    <col min="263" max="263" width="16.7109375" style="70" customWidth="1"/>
    <col min="264" max="264" width="16.85546875" style="70" customWidth="1"/>
    <col min="265" max="265" width="10.42578125" style="70" bestFit="1" customWidth="1"/>
    <col min="266" max="266" width="11.28515625" style="70" bestFit="1" customWidth="1"/>
    <col min="267" max="267" width="14.28515625" style="70" customWidth="1"/>
    <col min="268" max="268" width="14.85546875" style="70" customWidth="1"/>
    <col min="269" max="512" width="9.140625" style="70"/>
    <col min="513" max="513" width="8.7109375" style="70" customWidth="1"/>
    <col min="514" max="514" width="8.140625" style="70" customWidth="1"/>
    <col min="515" max="515" width="24.42578125" style="70" customWidth="1"/>
    <col min="516" max="516" width="9.140625" style="70"/>
    <col min="517" max="517" width="18" style="70" customWidth="1"/>
    <col min="518" max="518" width="12" style="70" customWidth="1"/>
    <col min="519" max="519" width="16.7109375" style="70" customWidth="1"/>
    <col min="520" max="520" width="16.85546875" style="70" customWidth="1"/>
    <col min="521" max="521" width="10.42578125" style="70" bestFit="1" customWidth="1"/>
    <col min="522" max="522" width="11.28515625" style="70" bestFit="1" customWidth="1"/>
    <col min="523" max="523" width="14.28515625" style="70" customWidth="1"/>
    <col min="524" max="524" width="14.85546875" style="70" customWidth="1"/>
    <col min="525" max="768" width="9.140625" style="70"/>
    <col min="769" max="769" width="8.7109375" style="70" customWidth="1"/>
    <col min="770" max="770" width="8.140625" style="70" customWidth="1"/>
    <col min="771" max="771" width="24.42578125" style="70" customWidth="1"/>
    <col min="772" max="772" width="9.140625" style="70"/>
    <col min="773" max="773" width="18" style="70" customWidth="1"/>
    <col min="774" max="774" width="12" style="70" customWidth="1"/>
    <col min="775" max="775" width="16.7109375" style="70" customWidth="1"/>
    <col min="776" max="776" width="16.85546875" style="70" customWidth="1"/>
    <col min="777" max="777" width="10.42578125" style="70" bestFit="1" customWidth="1"/>
    <col min="778" max="778" width="11.28515625" style="70" bestFit="1" customWidth="1"/>
    <col min="779" max="779" width="14.28515625" style="70" customWidth="1"/>
    <col min="780" max="780" width="14.85546875" style="70" customWidth="1"/>
    <col min="781" max="1024" width="9.140625" style="70"/>
    <col min="1025" max="1025" width="8.7109375" style="70" customWidth="1"/>
    <col min="1026" max="1026" width="8.140625" style="70" customWidth="1"/>
    <col min="1027" max="1027" width="24.42578125" style="70" customWidth="1"/>
    <col min="1028" max="1028" width="9.140625" style="70"/>
    <col min="1029" max="1029" width="18" style="70" customWidth="1"/>
    <col min="1030" max="1030" width="12" style="70" customWidth="1"/>
    <col min="1031" max="1031" width="16.7109375" style="70" customWidth="1"/>
    <col min="1032" max="1032" width="16.85546875" style="70" customWidth="1"/>
    <col min="1033" max="1033" width="10.42578125" style="70" bestFit="1" customWidth="1"/>
    <col min="1034" max="1034" width="11.28515625" style="70" bestFit="1" customWidth="1"/>
    <col min="1035" max="1035" width="14.28515625" style="70" customWidth="1"/>
    <col min="1036" max="1036" width="14.85546875" style="70" customWidth="1"/>
    <col min="1037" max="1280" width="9.140625" style="70"/>
    <col min="1281" max="1281" width="8.7109375" style="70" customWidth="1"/>
    <col min="1282" max="1282" width="8.140625" style="70" customWidth="1"/>
    <col min="1283" max="1283" width="24.42578125" style="70" customWidth="1"/>
    <col min="1284" max="1284" width="9.140625" style="70"/>
    <col min="1285" max="1285" width="18" style="70" customWidth="1"/>
    <col min="1286" max="1286" width="12" style="70" customWidth="1"/>
    <col min="1287" max="1287" width="16.7109375" style="70" customWidth="1"/>
    <col min="1288" max="1288" width="16.85546875" style="70" customWidth="1"/>
    <col min="1289" max="1289" width="10.42578125" style="70" bestFit="1" customWidth="1"/>
    <col min="1290" max="1290" width="11.28515625" style="70" bestFit="1" customWidth="1"/>
    <col min="1291" max="1291" width="14.28515625" style="70" customWidth="1"/>
    <col min="1292" max="1292" width="14.85546875" style="70" customWidth="1"/>
    <col min="1293" max="1536" width="9.140625" style="70"/>
    <col min="1537" max="1537" width="8.7109375" style="70" customWidth="1"/>
    <col min="1538" max="1538" width="8.140625" style="70" customWidth="1"/>
    <col min="1539" max="1539" width="24.42578125" style="70" customWidth="1"/>
    <col min="1540" max="1540" width="9.140625" style="70"/>
    <col min="1541" max="1541" width="18" style="70" customWidth="1"/>
    <col min="1542" max="1542" width="12" style="70" customWidth="1"/>
    <col min="1543" max="1543" width="16.7109375" style="70" customWidth="1"/>
    <col min="1544" max="1544" width="16.85546875" style="70" customWidth="1"/>
    <col min="1545" max="1545" width="10.42578125" style="70" bestFit="1" customWidth="1"/>
    <col min="1546" max="1546" width="11.28515625" style="70" bestFit="1" customWidth="1"/>
    <col min="1547" max="1547" width="14.28515625" style="70" customWidth="1"/>
    <col min="1548" max="1548" width="14.85546875" style="70" customWidth="1"/>
    <col min="1549" max="1792" width="9.140625" style="70"/>
    <col min="1793" max="1793" width="8.7109375" style="70" customWidth="1"/>
    <col min="1794" max="1794" width="8.140625" style="70" customWidth="1"/>
    <col min="1795" max="1795" width="24.42578125" style="70" customWidth="1"/>
    <col min="1796" max="1796" width="9.140625" style="70"/>
    <col min="1797" max="1797" width="18" style="70" customWidth="1"/>
    <col min="1798" max="1798" width="12" style="70" customWidth="1"/>
    <col min="1799" max="1799" width="16.7109375" style="70" customWidth="1"/>
    <col min="1800" max="1800" width="16.85546875" style="70" customWidth="1"/>
    <col min="1801" max="1801" width="10.42578125" style="70" bestFit="1" customWidth="1"/>
    <col min="1802" max="1802" width="11.28515625" style="70" bestFit="1" customWidth="1"/>
    <col min="1803" max="1803" width="14.28515625" style="70" customWidth="1"/>
    <col min="1804" max="1804" width="14.85546875" style="70" customWidth="1"/>
    <col min="1805" max="2048" width="9.140625" style="70"/>
    <col min="2049" max="2049" width="8.7109375" style="70" customWidth="1"/>
    <col min="2050" max="2050" width="8.140625" style="70" customWidth="1"/>
    <col min="2051" max="2051" width="24.42578125" style="70" customWidth="1"/>
    <col min="2052" max="2052" width="9.140625" style="70"/>
    <col min="2053" max="2053" width="18" style="70" customWidth="1"/>
    <col min="2054" max="2054" width="12" style="70" customWidth="1"/>
    <col min="2055" max="2055" width="16.7109375" style="70" customWidth="1"/>
    <col min="2056" max="2056" width="16.85546875" style="70" customWidth="1"/>
    <col min="2057" max="2057" width="10.42578125" style="70" bestFit="1" customWidth="1"/>
    <col min="2058" max="2058" width="11.28515625" style="70" bestFit="1" customWidth="1"/>
    <col min="2059" max="2059" width="14.28515625" style="70" customWidth="1"/>
    <col min="2060" max="2060" width="14.85546875" style="70" customWidth="1"/>
    <col min="2061" max="2304" width="9.140625" style="70"/>
    <col min="2305" max="2305" width="8.7109375" style="70" customWidth="1"/>
    <col min="2306" max="2306" width="8.140625" style="70" customWidth="1"/>
    <col min="2307" max="2307" width="24.42578125" style="70" customWidth="1"/>
    <col min="2308" max="2308" width="9.140625" style="70"/>
    <col min="2309" max="2309" width="18" style="70" customWidth="1"/>
    <col min="2310" max="2310" width="12" style="70" customWidth="1"/>
    <col min="2311" max="2311" width="16.7109375" style="70" customWidth="1"/>
    <col min="2312" max="2312" width="16.85546875" style="70" customWidth="1"/>
    <col min="2313" max="2313" width="10.42578125" style="70" bestFit="1" customWidth="1"/>
    <col min="2314" max="2314" width="11.28515625" style="70" bestFit="1" customWidth="1"/>
    <col min="2315" max="2315" width="14.28515625" style="70" customWidth="1"/>
    <col min="2316" max="2316" width="14.85546875" style="70" customWidth="1"/>
    <col min="2317" max="2560" width="9.140625" style="70"/>
    <col min="2561" max="2561" width="8.7109375" style="70" customWidth="1"/>
    <col min="2562" max="2562" width="8.140625" style="70" customWidth="1"/>
    <col min="2563" max="2563" width="24.42578125" style="70" customWidth="1"/>
    <col min="2564" max="2564" width="9.140625" style="70"/>
    <col min="2565" max="2565" width="18" style="70" customWidth="1"/>
    <col min="2566" max="2566" width="12" style="70" customWidth="1"/>
    <col min="2567" max="2567" width="16.7109375" style="70" customWidth="1"/>
    <col min="2568" max="2568" width="16.85546875" style="70" customWidth="1"/>
    <col min="2569" max="2569" width="10.42578125" style="70" bestFit="1" customWidth="1"/>
    <col min="2570" max="2570" width="11.28515625" style="70" bestFit="1" customWidth="1"/>
    <col min="2571" max="2571" width="14.28515625" style="70" customWidth="1"/>
    <col min="2572" max="2572" width="14.85546875" style="70" customWidth="1"/>
    <col min="2573" max="2816" width="9.140625" style="70"/>
    <col min="2817" max="2817" width="8.7109375" style="70" customWidth="1"/>
    <col min="2818" max="2818" width="8.140625" style="70" customWidth="1"/>
    <col min="2819" max="2819" width="24.42578125" style="70" customWidth="1"/>
    <col min="2820" max="2820" width="9.140625" style="70"/>
    <col min="2821" max="2821" width="18" style="70" customWidth="1"/>
    <col min="2822" max="2822" width="12" style="70" customWidth="1"/>
    <col min="2823" max="2823" width="16.7109375" style="70" customWidth="1"/>
    <col min="2824" max="2824" width="16.85546875" style="70" customWidth="1"/>
    <col min="2825" max="2825" width="10.42578125" style="70" bestFit="1" customWidth="1"/>
    <col min="2826" max="2826" width="11.28515625" style="70" bestFit="1" customWidth="1"/>
    <col min="2827" max="2827" width="14.28515625" style="70" customWidth="1"/>
    <col min="2828" max="2828" width="14.85546875" style="70" customWidth="1"/>
    <col min="2829" max="3072" width="9.140625" style="70"/>
    <col min="3073" max="3073" width="8.7109375" style="70" customWidth="1"/>
    <col min="3074" max="3074" width="8.140625" style="70" customWidth="1"/>
    <col min="3075" max="3075" width="24.42578125" style="70" customWidth="1"/>
    <col min="3076" max="3076" width="9.140625" style="70"/>
    <col min="3077" max="3077" width="18" style="70" customWidth="1"/>
    <col min="3078" max="3078" width="12" style="70" customWidth="1"/>
    <col min="3079" max="3079" width="16.7109375" style="70" customWidth="1"/>
    <col min="3080" max="3080" width="16.85546875" style="70" customWidth="1"/>
    <col min="3081" max="3081" width="10.42578125" style="70" bestFit="1" customWidth="1"/>
    <col min="3082" max="3082" width="11.28515625" style="70" bestFit="1" customWidth="1"/>
    <col min="3083" max="3083" width="14.28515625" style="70" customWidth="1"/>
    <col min="3084" max="3084" width="14.85546875" style="70" customWidth="1"/>
    <col min="3085" max="3328" width="9.140625" style="70"/>
    <col min="3329" max="3329" width="8.7109375" style="70" customWidth="1"/>
    <col min="3330" max="3330" width="8.140625" style="70" customWidth="1"/>
    <col min="3331" max="3331" width="24.42578125" style="70" customWidth="1"/>
    <col min="3332" max="3332" width="9.140625" style="70"/>
    <col min="3333" max="3333" width="18" style="70" customWidth="1"/>
    <col min="3334" max="3334" width="12" style="70" customWidth="1"/>
    <col min="3335" max="3335" width="16.7109375" style="70" customWidth="1"/>
    <col min="3336" max="3336" width="16.85546875" style="70" customWidth="1"/>
    <col min="3337" max="3337" width="10.42578125" style="70" bestFit="1" customWidth="1"/>
    <col min="3338" max="3338" width="11.28515625" style="70" bestFit="1" customWidth="1"/>
    <col min="3339" max="3339" width="14.28515625" style="70" customWidth="1"/>
    <col min="3340" max="3340" width="14.85546875" style="70" customWidth="1"/>
    <col min="3341" max="3584" width="9.140625" style="70"/>
    <col min="3585" max="3585" width="8.7109375" style="70" customWidth="1"/>
    <col min="3586" max="3586" width="8.140625" style="70" customWidth="1"/>
    <col min="3587" max="3587" width="24.42578125" style="70" customWidth="1"/>
    <col min="3588" max="3588" width="9.140625" style="70"/>
    <col min="3589" max="3589" width="18" style="70" customWidth="1"/>
    <col min="3590" max="3590" width="12" style="70" customWidth="1"/>
    <col min="3591" max="3591" width="16.7109375" style="70" customWidth="1"/>
    <col min="3592" max="3592" width="16.85546875" style="70" customWidth="1"/>
    <col min="3593" max="3593" width="10.42578125" style="70" bestFit="1" customWidth="1"/>
    <col min="3594" max="3594" width="11.28515625" style="70" bestFit="1" customWidth="1"/>
    <col min="3595" max="3595" width="14.28515625" style="70" customWidth="1"/>
    <col min="3596" max="3596" width="14.85546875" style="70" customWidth="1"/>
    <col min="3597" max="3840" width="9.140625" style="70"/>
    <col min="3841" max="3841" width="8.7109375" style="70" customWidth="1"/>
    <col min="3842" max="3842" width="8.140625" style="70" customWidth="1"/>
    <col min="3843" max="3843" width="24.42578125" style="70" customWidth="1"/>
    <col min="3844" max="3844" width="9.140625" style="70"/>
    <col min="3845" max="3845" width="18" style="70" customWidth="1"/>
    <col min="3846" max="3846" width="12" style="70" customWidth="1"/>
    <col min="3847" max="3847" width="16.7109375" style="70" customWidth="1"/>
    <col min="3848" max="3848" width="16.85546875" style="70" customWidth="1"/>
    <col min="3849" max="3849" width="10.42578125" style="70" bestFit="1" customWidth="1"/>
    <col min="3850" max="3850" width="11.28515625" style="70" bestFit="1" customWidth="1"/>
    <col min="3851" max="3851" width="14.28515625" style="70" customWidth="1"/>
    <col min="3852" max="3852" width="14.85546875" style="70" customWidth="1"/>
    <col min="3853" max="4096" width="9.140625" style="70"/>
    <col min="4097" max="4097" width="8.7109375" style="70" customWidth="1"/>
    <col min="4098" max="4098" width="8.140625" style="70" customWidth="1"/>
    <col min="4099" max="4099" width="24.42578125" style="70" customWidth="1"/>
    <col min="4100" max="4100" width="9.140625" style="70"/>
    <col min="4101" max="4101" width="18" style="70" customWidth="1"/>
    <col min="4102" max="4102" width="12" style="70" customWidth="1"/>
    <col min="4103" max="4103" width="16.7109375" style="70" customWidth="1"/>
    <col min="4104" max="4104" width="16.85546875" style="70" customWidth="1"/>
    <col min="4105" max="4105" width="10.42578125" style="70" bestFit="1" customWidth="1"/>
    <col min="4106" max="4106" width="11.28515625" style="70" bestFit="1" customWidth="1"/>
    <col min="4107" max="4107" width="14.28515625" style="70" customWidth="1"/>
    <col min="4108" max="4108" width="14.85546875" style="70" customWidth="1"/>
    <col min="4109" max="4352" width="9.140625" style="70"/>
    <col min="4353" max="4353" width="8.7109375" style="70" customWidth="1"/>
    <col min="4354" max="4354" width="8.140625" style="70" customWidth="1"/>
    <col min="4355" max="4355" width="24.42578125" style="70" customWidth="1"/>
    <col min="4356" max="4356" width="9.140625" style="70"/>
    <col min="4357" max="4357" width="18" style="70" customWidth="1"/>
    <col min="4358" max="4358" width="12" style="70" customWidth="1"/>
    <col min="4359" max="4359" width="16.7109375" style="70" customWidth="1"/>
    <col min="4360" max="4360" width="16.85546875" style="70" customWidth="1"/>
    <col min="4361" max="4361" width="10.42578125" style="70" bestFit="1" customWidth="1"/>
    <col min="4362" max="4362" width="11.28515625" style="70" bestFit="1" customWidth="1"/>
    <col min="4363" max="4363" width="14.28515625" style="70" customWidth="1"/>
    <col min="4364" max="4364" width="14.85546875" style="70" customWidth="1"/>
    <col min="4365" max="4608" width="9.140625" style="70"/>
    <col min="4609" max="4609" width="8.7109375" style="70" customWidth="1"/>
    <col min="4610" max="4610" width="8.140625" style="70" customWidth="1"/>
    <col min="4611" max="4611" width="24.42578125" style="70" customWidth="1"/>
    <col min="4612" max="4612" width="9.140625" style="70"/>
    <col min="4613" max="4613" width="18" style="70" customWidth="1"/>
    <col min="4614" max="4614" width="12" style="70" customWidth="1"/>
    <col min="4615" max="4615" width="16.7109375" style="70" customWidth="1"/>
    <col min="4616" max="4616" width="16.85546875" style="70" customWidth="1"/>
    <col min="4617" max="4617" width="10.42578125" style="70" bestFit="1" customWidth="1"/>
    <col min="4618" max="4618" width="11.28515625" style="70" bestFit="1" customWidth="1"/>
    <col min="4619" max="4619" width="14.28515625" style="70" customWidth="1"/>
    <col min="4620" max="4620" width="14.85546875" style="70" customWidth="1"/>
    <col min="4621" max="4864" width="9.140625" style="70"/>
    <col min="4865" max="4865" width="8.7109375" style="70" customWidth="1"/>
    <col min="4866" max="4866" width="8.140625" style="70" customWidth="1"/>
    <col min="4867" max="4867" width="24.42578125" style="70" customWidth="1"/>
    <col min="4868" max="4868" width="9.140625" style="70"/>
    <col min="4869" max="4869" width="18" style="70" customWidth="1"/>
    <col min="4870" max="4870" width="12" style="70" customWidth="1"/>
    <col min="4871" max="4871" width="16.7109375" style="70" customWidth="1"/>
    <col min="4872" max="4872" width="16.85546875" style="70" customWidth="1"/>
    <col min="4873" max="4873" width="10.42578125" style="70" bestFit="1" customWidth="1"/>
    <col min="4874" max="4874" width="11.28515625" style="70" bestFit="1" customWidth="1"/>
    <col min="4875" max="4875" width="14.28515625" style="70" customWidth="1"/>
    <col min="4876" max="4876" width="14.85546875" style="70" customWidth="1"/>
    <col min="4877" max="5120" width="9.140625" style="70"/>
    <col min="5121" max="5121" width="8.7109375" style="70" customWidth="1"/>
    <col min="5122" max="5122" width="8.140625" style="70" customWidth="1"/>
    <col min="5123" max="5123" width="24.42578125" style="70" customWidth="1"/>
    <col min="5124" max="5124" width="9.140625" style="70"/>
    <col min="5125" max="5125" width="18" style="70" customWidth="1"/>
    <col min="5126" max="5126" width="12" style="70" customWidth="1"/>
    <col min="5127" max="5127" width="16.7109375" style="70" customWidth="1"/>
    <col min="5128" max="5128" width="16.85546875" style="70" customWidth="1"/>
    <col min="5129" max="5129" width="10.42578125" style="70" bestFit="1" customWidth="1"/>
    <col min="5130" max="5130" width="11.28515625" style="70" bestFit="1" customWidth="1"/>
    <col min="5131" max="5131" width="14.28515625" style="70" customWidth="1"/>
    <col min="5132" max="5132" width="14.85546875" style="70" customWidth="1"/>
    <col min="5133" max="5376" width="9.140625" style="70"/>
    <col min="5377" max="5377" width="8.7109375" style="70" customWidth="1"/>
    <col min="5378" max="5378" width="8.140625" style="70" customWidth="1"/>
    <col min="5379" max="5379" width="24.42578125" style="70" customWidth="1"/>
    <col min="5380" max="5380" width="9.140625" style="70"/>
    <col min="5381" max="5381" width="18" style="70" customWidth="1"/>
    <col min="5382" max="5382" width="12" style="70" customWidth="1"/>
    <col min="5383" max="5383" width="16.7109375" style="70" customWidth="1"/>
    <col min="5384" max="5384" width="16.85546875" style="70" customWidth="1"/>
    <col min="5385" max="5385" width="10.42578125" style="70" bestFit="1" customWidth="1"/>
    <col min="5386" max="5386" width="11.28515625" style="70" bestFit="1" customWidth="1"/>
    <col min="5387" max="5387" width="14.28515625" style="70" customWidth="1"/>
    <col min="5388" max="5388" width="14.85546875" style="70" customWidth="1"/>
    <col min="5389" max="5632" width="9.140625" style="70"/>
    <col min="5633" max="5633" width="8.7109375" style="70" customWidth="1"/>
    <col min="5634" max="5634" width="8.140625" style="70" customWidth="1"/>
    <col min="5635" max="5635" width="24.42578125" style="70" customWidth="1"/>
    <col min="5636" max="5636" width="9.140625" style="70"/>
    <col min="5637" max="5637" width="18" style="70" customWidth="1"/>
    <col min="5638" max="5638" width="12" style="70" customWidth="1"/>
    <col min="5639" max="5639" width="16.7109375" style="70" customWidth="1"/>
    <col min="5640" max="5640" width="16.85546875" style="70" customWidth="1"/>
    <col min="5641" max="5641" width="10.42578125" style="70" bestFit="1" customWidth="1"/>
    <col min="5642" max="5642" width="11.28515625" style="70" bestFit="1" customWidth="1"/>
    <col min="5643" max="5643" width="14.28515625" style="70" customWidth="1"/>
    <col min="5644" max="5644" width="14.85546875" style="70" customWidth="1"/>
    <col min="5645" max="5888" width="9.140625" style="70"/>
    <col min="5889" max="5889" width="8.7109375" style="70" customWidth="1"/>
    <col min="5890" max="5890" width="8.140625" style="70" customWidth="1"/>
    <col min="5891" max="5891" width="24.42578125" style="70" customWidth="1"/>
    <col min="5892" max="5892" width="9.140625" style="70"/>
    <col min="5893" max="5893" width="18" style="70" customWidth="1"/>
    <col min="5894" max="5894" width="12" style="70" customWidth="1"/>
    <col min="5895" max="5895" width="16.7109375" style="70" customWidth="1"/>
    <col min="5896" max="5896" width="16.85546875" style="70" customWidth="1"/>
    <col min="5897" max="5897" width="10.42578125" style="70" bestFit="1" customWidth="1"/>
    <col min="5898" max="5898" width="11.28515625" style="70" bestFit="1" customWidth="1"/>
    <col min="5899" max="5899" width="14.28515625" style="70" customWidth="1"/>
    <col min="5900" max="5900" width="14.85546875" style="70" customWidth="1"/>
    <col min="5901" max="6144" width="9.140625" style="70"/>
    <col min="6145" max="6145" width="8.7109375" style="70" customWidth="1"/>
    <col min="6146" max="6146" width="8.140625" style="70" customWidth="1"/>
    <col min="6147" max="6147" width="24.42578125" style="70" customWidth="1"/>
    <col min="6148" max="6148" width="9.140625" style="70"/>
    <col min="6149" max="6149" width="18" style="70" customWidth="1"/>
    <col min="6150" max="6150" width="12" style="70" customWidth="1"/>
    <col min="6151" max="6151" width="16.7109375" style="70" customWidth="1"/>
    <col min="6152" max="6152" width="16.85546875" style="70" customWidth="1"/>
    <col min="6153" max="6153" width="10.42578125" style="70" bestFit="1" customWidth="1"/>
    <col min="6154" max="6154" width="11.28515625" style="70" bestFit="1" customWidth="1"/>
    <col min="6155" max="6155" width="14.28515625" style="70" customWidth="1"/>
    <col min="6156" max="6156" width="14.85546875" style="70" customWidth="1"/>
    <col min="6157" max="6400" width="9.140625" style="70"/>
    <col min="6401" max="6401" width="8.7109375" style="70" customWidth="1"/>
    <col min="6402" max="6402" width="8.140625" style="70" customWidth="1"/>
    <col min="6403" max="6403" width="24.42578125" style="70" customWidth="1"/>
    <col min="6404" max="6404" width="9.140625" style="70"/>
    <col min="6405" max="6405" width="18" style="70" customWidth="1"/>
    <col min="6406" max="6406" width="12" style="70" customWidth="1"/>
    <col min="6407" max="6407" width="16.7109375" style="70" customWidth="1"/>
    <col min="6408" max="6408" width="16.85546875" style="70" customWidth="1"/>
    <col min="6409" max="6409" width="10.42578125" style="70" bestFit="1" customWidth="1"/>
    <col min="6410" max="6410" width="11.28515625" style="70" bestFit="1" customWidth="1"/>
    <col min="6411" max="6411" width="14.28515625" style="70" customWidth="1"/>
    <col min="6412" max="6412" width="14.85546875" style="70" customWidth="1"/>
    <col min="6413" max="6656" width="9.140625" style="70"/>
    <col min="6657" max="6657" width="8.7109375" style="70" customWidth="1"/>
    <col min="6658" max="6658" width="8.140625" style="70" customWidth="1"/>
    <col min="6659" max="6659" width="24.42578125" style="70" customWidth="1"/>
    <col min="6660" max="6660" width="9.140625" style="70"/>
    <col min="6661" max="6661" width="18" style="70" customWidth="1"/>
    <col min="6662" max="6662" width="12" style="70" customWidth="1"/>
    <col min="6663" max="6663" width="16.7109375" style="70" customWidth="1"/>
    <col min="6664" max="6664" width="16.85546875" style="70" customWidth="1"/>
    <col min="6665" max="6665" width="10.42578125" style="70" bestFit="1" customWidth="1"/>
    <col min="6666" max="6666" width="11.28515625" style="70" bestFit="1" customWidth="1"/>
    <col min="6667" max="6667" width="14.28515625" style="70" customWidth="1"/>
    <col min="6668" max="6668" width="14.85546875" style="70" customWidth="1"/>
    <col min="6669" max="6912" width="9.140625" style="70"/>
    <col min="6913" max="6913" width="8.7109375" style="70" customWidth="1"/>
    <col min="6914" max="6914" width="8.140625" style="70" customWidth="1"/>
    <col min="6915" max="6915" width="24.42578125" style="70" customWidth="1"/>
    <col min="6916" max="6916" width="9.140625" style="70"/>
    <col min="6917" max="6917" width="18" style="70" customWidth="1"/>
    <col min="6918" max="6918" width="12" style="70" customWidth="1"/>
    <col min="6919" max="6919" width="16.7109375" style="70" customWidth="1"/>
    <col min="6920" max="6920" width="16.85546875" style="70" customWidth="1"/>
    <col min="6921" max="6921" width="10.42578125" style="70" bestFit="1" customWidth="1"/>
    <col min="6922" max="6922" width="11.28515625" style="70" bestFit="1" customWidth="1"/>
    <col min="6923" max="6923" width="14.28515625" style="70" customWidth="1"/>
    <col min="6924" max="6924" width="14.85546875" style="70" customWidth="1"/>
    <col min="6925" max="7168" width="9.140625" style="70"/>
    <col min="7169" max="7169" width="8.7109375" style="70" customWidth="1"/>
    <col min="7170" max="7170" width="8.140625" style="70" customWidth="1"/>
    <col min="7171" max="7171" width="24.42578125" style="70" customWidth="1"/>
    <col min="7172" max="7172" width="9.140625" style="70"/>
    <col min="7173" max="7173" width="18" style="70" customWidth="1"/>
    <col min="7174" max="7174" width="12" style="70" customWidth="1"/>
    <col min="7175" max="7175" width="16.7109375" style="70" customWidth="1"/>
    <col min="7176" max="7176" width="16.85546875" style="70" customWidth="1"/>
    <col min="7177" max="7177" width="10.42578125" style="70" bestFit="1" customWidth="1"/>
    <col min="7178" max="7178" width="11.28515625" style="70" bestFit="1" customWidth="1"/>
    <col min="7179" max="7179" width="14.28515625" style="70" customWidth="1"/>
    <col min="7180" max="7180" width="14.85546875" style="70" customWidth="1"/>
    <col min="7181" max="7424" width="9.140625" style="70"/>
    <col min="7425" max="7425" width="8.7109375" style="70" customWidth="1"/>
    <col min="7426" max="7426" width="8.140625" style="70" customWidth="1"/>
    <col min="7427" max="7427" width="24.42578125" style="70" customWidth="1"/>
    <col min="7428" max="7428" width="9.140625" style="70"/>
    <col min="7429" max="7429" width="18" style="70" customWidth="1"/>
    <col min="7430" max="7430" width="12" style="70" customWidth="1"/>
    <col min="7431" max="7431" width="16.7109375" style="70" customWidth="1"/>
    <col min="7432" max="7432" width="16.85546875" style="70" customWidth="1"/>
    <col min="7433" max="7433" width="10.42578125" style="70" bestFit="1" customWidth="1"/>
    <col min="7434" max="7434" width="11.28515625" style="70" bestFit="1" customWidth="1"/>
    <col min="7435" max="7435" width="14.28515625" style="70" customWidth="1"/>
    <col min="7436" max="7436" width="14.85546875" style="70" customWidth="1"/>
    <col min="7437" max="7680" width="9.140625" style="70"/>
    <col min="7681" max="7681" width="8.7109375" style="70" customWidth="1"/>
    <col min="7682" max="7682" width="8.140625" style="70" customWidth="1"/>
    <col min="7683" max="7683" width="24.42578125" style="70" customWidth="1"/>
    <col min="7684" max="7684" width="9.140625" style="70"/>
    <col min="7685" max="7685" width="18" style="70" customWidth="1"/>
    <col min="7686" max="7686" width="12" style="70" customWidth="1"/>
    <col min="7687" max="7687" width="16.7109375" style="70" customWidth="1"/>
    <col min="7688" max="7688" width="16.85546875" style="70" customWidth="1"/>
    <col min="7689" max="7689" width="10.42578125" style="70" bestFit="1" customWidth="1"/>
    <col min="7690" max="7690" width="11.28515625" style="70" bestFit="1" customWidth="1"/>
    <col min="7691" max="7691" width="14.28515625" style="70" customWidth="1"/>
    <col min="7692" max="7692" width="14.85546875" style="70" customWidth="1"/>
    <col min="7693" max="7936" width="9.140625" style="70"/>
    <col min="7937" max="7937" width="8.7109375" style="70" customWidth="1"/>
    <col min="7938" max="7938" width="8.140625" style="70" customWidth="1"/>
    <col min="7939" max="7939" width="24.42578125" style="70" customWidth="1"/>
    <col min="7940" max="7940" width="9.140625" style="70"/>
    <col min="7941" max="7941" width="18" style="70" customWidth="1"/>
    <col min="7942" max="7942" width="12" style="70" customWidth="1"/>
    <col min="7943" max="7943" width="16.7109375" style="70" customWidth="1"/>
    <col min="7944" max="7944" width="16.85546875" style="70" customWidth="1"/>
    <col min="7945" max="7945" width="10.42578125" style="70" bestFit="1" customWidth="1"/>
    <col min="7946" max="7946" width="11.28515625" style="70" bestFit="1" customWidth="1"/>
    <col min="7947" max="7947" width="14.28515625" style="70" customWidth="1"/>
    <col min="7948" max="7948" width="14.85546875" style="70" customWidth="1"/>
    <col min="7949" max="8192" width="9.140625" style="70"/>
    <col min="8193" max="8193" width="8.7109375" style="70" customWidth="1"/>
    <col min="8194" max="8194" width="8.140625" style="70" customWidth="1"/>
    <col min="8195" max="8195" width="24.42578125" style="70" customWidth="1"/>
    <col min="8196" max="8196" width="9.140625" style="70"/>
    <col min="8197" max="8197" width="18" style="70" customWidth="1"/>
    <col min="8198" max="8198" width="12" style="70" customWidth="1"/>
    <col min="8199" max="8199" width="16.7109375" style="70" customWidth="1"/>
    <col min="8200" max="8200" width="16.85546875" style="70" customWidth="1"/>
    <col min="8201" max="8201" width="10.42578125" style="70" bestFit="1" customWidth="1"/>
    <col min="8202" max="8202" width="11.28515625" style="70" bestFit="1" customWidth="1"/>
    <col min="8203" max="8203" width="14.28515625" style="70" customWidth="1"/>
    <col min="8204" max="8204" width="14.85546875" style="70" customWidth="1"/>
    <col min="8205" max="8448" width="9.140625" style="70"/>
    <col min="8449" max="8449" width="8.7109375" style="70" customWidth="1"/>
    <col min="8450" max="8450" width="8.140625" style="70" customWidth="1"/>
    <col min="8451" max="8451" width="24.42578125" style="70" customWidth="1"/>
    <col min="8452" max="8452" width="9.140625" style="70"/>
    <col min="8453" max="8453" width="18" style="70" customWidth="1"/>
    <col min="8454" max="8454" width="12" style="70" customWidth="1"/>
    <col min="8455" max="8455" width="16.7109375" style="70" customWidth="1"/>
    <col min="8456" max="8456" width="16.85546875" style="70" customWidth="1"/>
    <col min="8457" max="8457" width="10.42578125" style="70" bestFit="1" customWidth="1"/>
    <col min="8458" max="8458" width="11.28515625" style="70" bestFit="1" customWidth="1"/>
    <col min="8459" max="8459" width="14.28515625" style="70" customWidth="1"/>
    <col min="8460" max="8460" width="14.85546875" style="70" customWidth="1"/>
    <col min="8461" max="8704" width="9.140625" style="70"/>
    <col min="8705" max="8705" width="8.7109375" style="70" customWidth="1"/>
    <col min="8706" max="8706" width="8.140625" style="70" customWidth="1"/>
    <col min="8707" max="8707" width="24.42578125" style="70" customWidth="1"/>
    <col min="8708" max="8708" width="9.140625" style="70"/>
    <col min="8709" max="8709" width="18" style="70" customWidth="1"/>
    <col min="8710" max="8710" width="12" style="70" customWidth="1"/>
    <col min="8711" max="8711" width="16.7109375" style="70" customWidth="1"/>
    <col min="8712" max="8712" width="16.85546875" style="70" customWidth="1"/>
    <col min="8713" max="8713" width="10.42578125" style="70" bestFit="1" customWidth="1"/>
    <col min="8714" max="8714" width="11.28515625" style="70" bestFit="1" customWidth="1"/>
    <col min="8715" max="8715" width="14.28515625" style="70" customWidth="1"/>
    <col min="8716" max="8716" width="14.85546875" style="70" customWidth="1"/>
    <col min="8717" max="8960" width="9.140625" style="70"/>
    <col min="8961" max="8961" width="8.7109375" style="70" customWidth="1"/>
    <col min="8962" max="8962" width="8.140625" style="70" customWidth="1"/>
    <col min="8963" max="8963" width="24.42578125" style="70" customWidth="1"/>
    <col min="8964" max="8964" width="9.140625" style="70"/>
    <col min="8965" max="8965" width="18" style="70" customWidth="1"/>
    <col min="8966" max="8966" width="12" style="70" customWidth="1"/>
    <col min="8967" max="8967" width="16.7109375" style="70" customWidth="1"/>
    <col min="8968" max="8968" width="16.85546875" style="70" customWidth="1"/>
    <col min="8969" max="8969" width="10.42578125" style="70" bestFit="1" customWidth="1"/>
    <col min="8970" max="8970" width="11.28515625" style="70" bestFit="1" customWidth="1"/>
    <col min="8971" max="8971" width="14.28515625" style="70" customWidth="1"/>
    <col min="8972" max="8972" width="14.85546875" style="70" customWidth="1"/>
    <col min="8973" max="9216" width="9.140625" style="70"/>
    <col min="9217" max="9217" width="8.7109375" style="70" customWidth="1"/>
    <col min="9218" max="9218" width="8.140625" style="70" customWidth="1"/>
    <col min="9219" max="9219" width="24.42578125" style="70" customWidth="1"/>
    <col min="9220" max="9220" width="9.140625" style="70"/>
    <col min="9221" max="9221" width="18" style="70" customWidth="1"/>
    <col min="9222" max="9222" width="12" style="70" customWidth="1"/>
    <col min="9223" max="9223" width="16.7109375" style="70" customWidth="1"/>
    <col min="9224" max="9224" width="16.85546875" style="70" customWidth="1"/>
    <col min="9225" max="9225" width="10.42578125" style="70" bestFit="1" customWidth="1"/>
    <col min="9226" max="9226" width="11.28515625" style="70" bestFit="1" customWidth="1"/>
    <col min="9227" max="9227" width="14.28515625" style="70" customWidth="1"/>
    <col min="9228" max="9228" width="14.85546875" style="70" customWidth="1"/>
    <col min="9229" max="9472" width="9.140625" style="70"/>
    <col min="9473" max="9473" width="8.7109375" style="70" customWidth="1"/>
    <col min="9474" max="9474" width="8.140625" style="70" customWidth="1"/>
    <col min="9475" max="9475" width="24.42578125" style="70" customWidth="1"/>
    <col min="9476" max="9476" width="9.140625" style="70"/>
    <col min="9477" max="9477" width="18" style="70" customWidth="1"/>
    <col min="9478" max="9478" width="12" style="70" customWidth="1"/>
    <col min="9479" max="9479" width="16.7109375" style="70" customWidth="1"/>
    <col min="9480" max="9480" width="16.85546875" style="70" customWidth="1"/>
    <col min="9481" max="9481" width="10.42578125" style="70" bestFit="1" customWidth="1"/>
    <col min="9482" max="9482" width="11.28515625" style="70" bestFit="1" customWidth="1"/>
    <col min="9483" max="9483" width="14.28515625" style="70" customWidth="1"/>
    <col min="9484" max="9484" width="14.85546875" style="70" customWidth="1"/>
    <col min="9485" max="9728" width="9.140625" style="70"/>
    <col min="9729" max="9729" width="8.7109375" style="70" customWidth="1"/>
    <col min="9730" max="9730" width="8.140625" style="70" customWidth="1"/>
    <col min="9731" max="9731" width="24.42578125" style="70" customWidth="1"/>
    <col min="9732" max="9732" width="9.140625" style="70"/>
    <col min="9733" max="9733" width="18" style="70" customWidth="1"/>
    <col min="9734" max="9734" width="12" style="70" customWidth="1"/>
    <col min="9735" max="9735" width="16.7109375" style="70" customWidth="1"/>
    <col min="9736" max="9736" width="16.85546875" style="70" customWidth="1"/>
    <col min="9737" max="9737" width="10.42578125" style="70" bestFit="1" customWidth="1"/>
    <col min="9738" max="9738" width="11.28515625" style="70" bestFit="1" customWidth="1"/>
    <col min="9739" max="9739" width="14.28515625" style="70" customWidth="1"/>
    <col min="9740" max="9740" width="14.85546875" style="70" customWidth="1"/>
    <col min="9741" max="9984" width="9.140625" style="70"/>
    <col min="9985" max="9985" width="8.7109375" style="70" customWidth="1"/>
    <col min="9986" max="9986" width="8.140625" style="70" customWidth="1"/>
    <col min="9987" max="9987" width="24.42578125" style="70" customWidth="1"/>
    <col min="9988" max="9988" width="9.140625" style="70"/>
    <col min="9989" max="9989" width="18" style="70" customWidth="1"/>
    <col min="9990" max="9990" width="12" style="70" customWidth="1"/>
    <col min="9991" max="9991" width="16.7109375" style="70" customWidth="1"/>
    <col min="9992" max="9992" width="16.85546875" style="70" customWidth="1"/>
    <col min="9993" max="9993" width="10.42578125" style="70" bestFit="1" customWidth="1"/>
    <col min="9994" max="9994" width="11.28515625" style="70" bestFit="1" customWidth="1"/>
    <col min="9995" max="9995" width="14.28515625" style="70" customWidth="1"/>
    <col min="9996" max="9996" width="14.85546875" style="70" customWidth="1"/>
    <col min="9997" max="10240" width="9.140625" style="70"/>
    <col min="10241" max="10241" width="8.7109375" style="70" customWidth="1"/>
    <col min="10242" max="10242" width="8.140625" style="70" customWidth="1"/>
    <col min="10243" max="10243" width="24.42578125" style="70" customWidth="1"/>
    <col min="10244" max="10244" width="9.140625" style="70"/>
    <col min="10245" max="10245" width="18" style="70" customWidth="1"/>
    <col min="10246" max="10246" width="12" style="70" customWidth="1"/>
    <col min="10247" max="10247" width="16.7109375" style="70" customWidth="1"/>
    <col min="10248" max="10248" width="16.85546875" style="70" customWidth="1"/>
    <col min="10249" max="10249" width="10.42578125" style="70" bestFit="1" customWidth="1"/>
    <col min="10250" max="10250" width="11.28515625" style="70" bestFit="1" customWidth="1"/>
    <col min="10251" max="10251" width="14.28515625" style="70" customWidth="1"/>
    <col min="10252" max="10252" width="14.85546875" style="70" customWidth="1"/>
    <col min="10253" max="10496" width="9.140625" style="70"/>
    <col min="10497" max="10497" width="8.7109375" style="70" customWidth="1"/>
    <col min="10498" max="10498" width="8.140625" style="70" customWidth="1"/>
    <col min="10499" max="10499" width="24.42578125" style="70" customWidth="1"/>
    <col min="10500" max="10500" width="9.140625" style="70"/>
    <col min="10501" max="10501" width="18" style="70" customWidth="1"/>
    <col min="10502" max="10502" width="12" style="70" customWidth="1"/>
    <col min="10503" max="10503" width="16.7109375" style="70" customWidth="1"/>
    <col min="10504" max="10504" width="16.85546875" style="70" customWidth="1"/>
    <col min="10505" max="10505" width="10.42578125" style="70" bestFit="1" customWidth="1"/>
    <col min="10506" max="10506" width="11.28515625" style="70" bestFit="1" customWidth="1"/>
    <col min="10507" max="10507" width="14.28515625" style="70" customWidth="1"/>
    <col min="10508" max="10508" width="14.85546875" style="70" customWidth="1"/>
    <col min="10509" max="10752" width="9.140625" style="70"/>
    <col min="10753" max="10753" width="8.7109375" style="70" customWidth="1"/>
    <col min="10754" max="10754" width="8.140625" style="70" customWidth="1"/>
    <col min="10755" max="10755" width="24.42578125" style="70" customWidth="1"/>
    <col min="10756" max="10756" width="9.140625" style="70"/>
    <col min="10757" max="10757" width="18" style="70" customWidth="1"/>
    <col min="10758" max="10758" width="12" style="70" customWidth="1"/>
    <col min="10759" max="10759" width="16.7109375" style="70" customWidth="1"/>
    <col min="10760" max="10760" width="16.85546875" style="70" customWidth="1"/>
    <col min="10761" max="10761" width="10.42578125" style="70" bestFit="1" customWidth="1"/>
    <col min="10762" max="10762" width="11.28515625" style="70" bestFit="1" customWidth="1"/>
    <col min="10763" max="10763" width="14.28515625" style="70" customWidth="1"/>
    <col min="10764" max="10764" width="14.85546875" style="70" customWidth="1"/>
    <col min="10765" max="11008" width="9.140625" style="70"/>
    <col min="11009" max="11009" width="8.7109375" style="70" customWidth="1"/>
    <col min="11010" max="11010" width="8.140625" style="70" customWidth="1"/>
    <col min="11011" max="11011" width="24.42578125" style="70" customWidth="1"/>
    <col min="11012" max="11012" width="9.140625" style="70"/>
    <col min="11013" max="11013" width="18" style="70" customWidth="1"/>
    <col min="11014" max="11014" width="12" style="70" customWidth="1"/>
    <col min="11015" max="11015" width="16.7109375" style="70" customWidth="1"/>
    <col min="11016" max="11016" width="16.85546875" style="70" customWidth="1"/>
    <col min="11017" max="11017" width="10.42578125" style="70" bestFit="1" customWidth="1"/>
    <col min="11018" max="11018" width="11.28515625" style="70" bestFit="1" customWidth="1"/>
    <col min="11019" max="11019" width="14.28515625" style="70" customWidth="1"/>
    <col min="11020" max="11020" width="14.85546875" style="70" customWidth="1"/>
    <col min="11021" max="11264" width="9.140625" style="70"/>
    <col min="11265" max="11265" width="8.7109375" style="70" customWidth="1"/>
    <col min="11266" max="11266" width="8.140625" style="70" customWidth="1"/>
    <col min="11267" max="11267" width="24.42578125" style="70" customWidth="1"/>
    <col min="11268" max="11268" width="9.140625" style="70"/>
    <col min="11269" max="11269" width="18" style="70" customWidth="1"/>
    <col min="11270" max="11270" width="12" style="70" customWidth="1"/>
    <col min="11271" max="11271" width="16.7109375" style="70" customWidth="1"/>
    <col min="11272" max="11272" width="16.85546875" style="70" customWidth="1"/>
    <col min="11273" max="11273" width="10.42578125" style="70" bestFit="1" customWidth="1"/>
    <col min="11274" max="11274" width="11.28515625" style="70" bestFit="1" customWidth="1"/>
    <col min="11275" max="11275" width="14.28515625" style="70" customWidth="1"/>
    <col min="11276" max="11276" width="14.85546875" style="70" customWidth="1"/>
    <col min="11277" max="11520" width="9.140625" style="70"/>
    <col min="11521" max="11521" width="8.7109375" style="70" customWidth="1"/>
    <col min="11522" max="11522" width="8.140625" style="70" customWidth="1"/>
    <col min="11523" max="11523" width="24.42578125" style="70" customWidth="1"/>
    <col min="11524" max="11524" width="9.140625" style="70"/>
    <col min="11525" max="11525" width="18" style="70" customWidth="1"/>
    <col min="11526" max="11526" width="12" style="70" customWidth="1"/>
    <col min="11527" max="11527" width="16.7109375" style="70" customWidth="1"/>
    <col min="11528" max="11528" width="16.85546875" style="70" customWidth="1"/>
    <col min="11529" max="11529" width="10.42578125" style="70" bestFit="1" customWidth="1"/>
    <col min="11530" max="11530" width="11.28515625" style="70" bestFit="1" customWidth="1"/>
    <col min="11531" max="11531" width="14.28515625" style="70" customWidth="1"/>
    <col min="11532" max="11532" width="14.85546875" style="70" customWidth="1"/>
    <col min="11533" max="11776" width="9.140625" style="70"/>
    <col min="11777" max="11777" width="8.7109375" style="70" customWidth="1"/>
    <col min="11778" max="11778" width="8.140625" style="70" customWidth="1"/>
    <col min="11779" max="11779" width="24.42578125" style="70" customWidth="1"/>
    <col min="11780" max="11780" width="9.140625" style="70"/>
    <col min="11781" max="11781" width="18" style="70" customWidth="1"/>
    <col min="11782" max="11782" width="12" style="70" customWidth="1"/>
    <col min="11783" max="11783" width="16.7109375" style="70" customWidth="1"/>
    <col min="11784" max="11784" width="16.85546875" style="70" customWidth="1"/>
    <col min="11785" max="11785" width="10.42578125" style="70" bestFit="1" customWidth="1"/>
    <col min="11786" max="11786" width="11.28515625" style="70" bestFit="1" customWidth="1"/>
    <col min="11787" max="11787" width="14.28515625" style="70" customWidth="1"/>
    <col min="11788" max="11788" width="14.85546875" style="70" customWidth="1"/>
    <col min="11789" max="12032" width="9.140625" style="70"/>
    <col min="12033" max="12033" width="8.7109375" style="70" customWidth="1"/>
    <col min="12034" max="12034" width="8.140625" style="70" customWidth="1"/>
    <col min="12035" max="12035" width="24.42578125" style="70" customWidth="1"/>
    <col min="12036" max="12036" width="9.140625" style="70"/>
    <col min="12037" max="12037" width="18" style="70" customWidth="1"/>
    <col min="12038" max="12038" width="12" style="70" customWidth="1"/>
    <col min="12039" max="12039" width="16.7109375" style="70" customWidth="1"/>
    <col min="12040" max="12040" width="16.85546875" style="70" customWidth="1"/>
    <col min="12041" max="12041" width="10.42578125" style="70" bestFit="1" customWidth="1"/>
    <col min="12042" max="12042" width="11.28515625" style="70" bestFit="1" customWidth="1"/>
    <col min="12043" max="12043" width="14.28515625" style="70" customWidth="1"/>
    <col min="12044" max="12044" width="14.85546875" style="70" customWidth="1"/>
    <col min="12045" max="12288" width="9.140625" style="70"/>
    <col min="12289" max="12289" width="8.7109375" style="70" customWidth="1"/>
    <col min="12290" max="12290" width="8.140625" style="70" customWidth="1"/>
    <col min="12291" max="12291" width="24.42578125" style="70" customWidth="1"/>
    <col min="12292" max="12292" width="9.140625" style="70"/>
    <col min="12293" max="12293" width="18" style="70" customWidth="1"/>
    <col min="12294" max="12294" width="12" style="70" customWidth="1"/>
    <col min="12295" max="12295" width="16.7109375" style="70" customWidth="1"/>
    <col min="12296" max="12296" width="16.85546875" style="70" customWidth="1"/>
    <col min="12297" max="12297" width="10.42578125" style="70" bestFit="1" customWidth="1"/>
    <col min="12298" max="12298" width="11.28515625" style="70" bestFit="1" customWidth="1"/>
    <col min="12299" max="12299" width="14.28515625" style="70" customWidth="1"/>
    <col min="12300" max="12300" width="14.85546875" style="70" customWidth="1"/>
    <col min="12301" max="12544" width="9.140625" style="70"/>
    <col min="12545" max="12545" width="8.7109375" style="70" customWidth="1"/>
    <col min="12546" max="12546" width="8.140625" style="70" customWidth="1"/>
    <col min="12547" max="12547" width="24.42578125" style="70" customWidth="1"/>
    <col min="12548" max="12548" width="9.140625" style="70"/>
    <col min="12549" max="12549" width="18" style="70" customWidth="1"/>
    <col min="12550" max="12550" width="12" style="70" customWidth="1"/>
    <col min="12551" max="12551" width="16.7109375" style="70" customWidth="1"/>
    <col min="12552" max="12552" width="16.85546875" style="70" customWidth="1"/>
    <col min="12553" max="12553" width="10.42578125" style="70" bestFit="1" customWidth="1"/>
    <col min="12554" max="12554" width="11.28515625" style="70" bestFit="1" customWidth="1"/>
    <col min="12555" max="12555" width="14.28515625" style="70" customWidth="1"/>
    <col min="12556" max="12556" width="14.85546875" style="70" customWidth="1"/>
    <col min="12557" max="12800" width="9.140625" style="70"/>
    <col min="12801" max="12801" width="8.7109375" style="70" customWidth="1"/>
    <col min="12802" max="12802" width="8.140625" style="70" customWidth="1"/>
    <col min="12803" max="12803" width="24.42578125" style="70" customWidth="1"/>
    <col min="12804" max="12804" width="9.140625" style="70"/>
    <col min="12805" max="12805" width="18" style="70" customWidth="1"/>
    <col min="12806" max="12806" width="12" style="70" customWidth="1"/>
    <col min="12807" max="12807" width="16.7109375" style="70" customWidth="1"/>
    <col min="12808" max="12808" width="16.85546875" style="70" customWidth="1"/>
    <col min="12809" max="12809" width="10.42578125" style="70" bestFit="1" customWidth="1"/>
    <col min="12810" max="12810" width="11.28515625" style="70" bestFit="1" customWidth="1"/>
    <col min="12811" max="12811" width="14.28515625" style="70" customWidth="1"/>
    <col min="12812" max="12812" width="14.85546875" style="70" customWidth="1"/>
    <col min="12813" max="13056" width="9.140625" style="70"/>
    <col min="13057" max="13057" width="8.7109375" style="70" customWidth="1"/>
    <col min="13058" max="13058" width="8.140625" style="70" customWidth="1"/>
    <col min="13059" max="13059" width="24.42578125" style="70" customWidth="1"/>
    <col min="13060" max="13060" width="9.140625" style="70"/>
    <col min="13061" max="13061" width="18" style="70" customWidth="1"/>
    <col min="13062" max="13062" width="12" style="70" customWidth="1"/>
    <col min="13063" max="13063" width="16.7109375" style="70" customWidth="1"/>
    <col min="13064" max="13064" width="16.85546875" style="70" customWidth="1"/>
    <col min="13065" max="13065" width="10.42578125" style="70" bestFit="1" customWidth="1"/>
    <col min="13066" max="13066" width="11.28515625" style="70" bestFit="1" customWidth="1"/>
    <col min="13067" max="13067" width="14.28515625" style="70" customWidth="1"/>
    <col min="13068" max="13068" width="14.85546875" style="70" customWidth="1"/>
    <col min="13069" max="13312" width="9.140625" style="70"/>
    <col min="13313" max="13313" width="8.7109375" style="70" customWidth="1"/>
    <col min="13314" max="13314" width="8.140625" style="70" customWidth="1"/>
    <col min="13315" max="13315" width="24.42578125" style="70" customWidth="1"/>
    <col min="13316" max="13316" width="9.140625" style="70"/>
    <col min="13317" max="13317" width="18" style="70" customWidth="1"/>
    <col min="13318" max="13318" width="12" style="70" customWidth="1"/>
    <col min="13319" max="13319" width="16.7109375" style="70" customWidth="1"/>
    <col min="13320" max="13320" width="16.85546875" style="70" customWidth="1"/>
    <col min="13321" max="13321" width="10.42578125" style="70" bestFit="1" customWidth="1"/>
    <col min="13322" max="13322" width="11.28515625" style="70" bestFit="1" customWidth="1"/>
    <col min="13323" max="13323" width="14.28515625" style="70" customWidth="1"/>
    <col min="13324" max="13324" width="14.85546875" style="70" customWidth="1"/>
    <col min="13325" max="13568" width="9.140625" style="70"/>
    <col min="13569" max="13569" width="8.7109375" style="70" customWidth="1"/>
    <col min="13570" max="13570" width="8.140625" style="70" customWidth="1"/>
    <col min="13571" max="13571" width="24.42578125" style="70" customWidth="1"/>
    <col min="13572" max="13572" width="9.140625" style="70"/>
    <col min="13573" max="13573" width="18" style="70" customWidth="1"/>
    <col min="13574" max="13574" width="12" style="70" customWidth="1"/>
    <col min="13575" max="13575" width="16.7109375" style="70" customWidth="1"/>
    <col min="13576" max="13576" width="16.85546875" style="70" customWidth="1"/>
    <col min="13577" max="13577" width="10.42578125" style="70" bestFit="1" customWidth="1"/>
    <col min="13578" max="13578" width="11.28515625" style="70" bestFit="1" customWidth="1"/>
    <col min="13579" max="13579" width="14.28515625" style="70" customWidth="1"/>
    <col min="13580" max="13580" width="14.85546875" style="70" customWidth="1"/>
    <col min="13581" max="13824" width="9.140625" style="70"/>
    <col min="13825" max="13825" width="8.7109375" style="70" customWidth="1"/>
    <col min="13826" max="13826" width="8.140625" style="70" customWidth="1"/>
    <col min="13827" max="13827" width="24.42578125" style="70" customWidth="1"/>
    <col min="13828" max="13828" width="9.140625" style="70"/>
    <col min="13829" max="13829" width="18" style="70" customWidth="1"/>
    <col min="13830" max="13830" width="12" style="70" customWidth="1"/>
    <col min="13831" max="13831" width="16.7109375" style="70" customWidth="1"/>
    <col min="13832" max="13832" width="16.85546875" style="70" customWidth="1"/>
    <col min="13833" max="13833" width="10.42578125" style="70" bestFit="1" customWidth="1"/>
    <col min="13834" max="13834" width="11.28515625" style="70" bestFit="1" customWidth="1"/>
    <col min="13835" max="13835" width="14.28515625" style="70" customWidth="1"/>
    <col min="13836" max="13836" width="14.85546875" style="70" customWidth="1"/>
    <col min="13837" max="14080" width="9.140625" style="70"/>
    <col min="14081" max="14081" width="8.7109375" style="70" customWidth="1"/>
    <col min="14082" max="14082" width="8.140625" style="70" customWidth="1"/>
    <col min="14083" max="14083" width="24.42578125" style="70" customWidth="1"/>
    <col min="14084" max="14084" width="9.140625" style="70"/>
    <col min="14085" max="14085" width="18" style="70" customWidth="1"/>
    <col min="14086" max="14086" width="12" style="70" customWidth="1"/>
    <col min="14087" max="14087" width="16.7109375" style="70" customWidth="1"/>
    <col min="14088" max="14088" width="16.85546875" style="70" customWidth="1"/>
    <col min="14089" max="14089" width="10.42578125" style="70" bestFit="1" customWidth="1"/>
    <col min="14090" max="14090" width="11.28515625" style="70" bestFit="1" customWidth="1"/>
    <col min="14091" max="14091" width="14.28515625" style="70" customWidth="1"/>
    <col min="14092" max="14092" width="14.85546875" style="70" customWidth="1"/>
    <col min="14093" max="14336" width="9.140625" style="70"/>
    <col min="14337" max="14337" width="8.7109375" style="70" customWidth="1"/>
    <col min="14338" max="14338" width="8.140625" style="70" customWidth="1"/>
    <col min="14339" max="14339" width="24.42578125" style="70" customWidth="1"/>
    <col min="14340" max="14340" width="9.140625" style="70"/>
    <col min="14341" max="14341" width="18" style="70" customWidth="1"/>
    <col min="14342" max="14342" width="12" style="70" customWidth="1"/>
    <col min="14343" max="14343" width="16.7109375" style="70" customWidth="1"/>
    <col min="14344" max="14344" width="16.85546875" style="70" customWidth="1"/>
    <col min="14345" max="14345" width="10.42578125" style="70" bestFit="1" customWidth="1"/>
    <col min="14346" max="14346" width="11.28515625" style="70" bestFit="1" customWidth="1"/>
    <col min="14347" max="14347" width="14.28515625" style="70" customWidth="1"/>
    <col min="14348" max="14348" width="14.85546875" style="70" customWidth="1"/>
    <col min="14349" max="14592" width="9.140625" style="70"/>
    <col min="14593" max="14593" width="8.7109375" style="70" customWidth="1"/>
    <col min="14594" max="14594" width="8.140625" style="70" customWidth="1"/>
    <col min="14595" max="14595" width="24.42578125" style="70" customWidth="1"/>
    <col min="14596" max="14596" width="9.140625" style="70"/>
    <col min="14597" max="14597" width="18" style="70" customWidth="1"/>
    <col min="14598" max="14598" width="12" style="70" customWidth="1"/>
    <col min="14599" max="14599" width="16.7109375" style="70" customWidth="1"/>
    <col min="14600" max="14600" width="16.85546875" style="70" customWidth="1"/>
    <col min="14601" max="14601" width="10.42578125" style="70" bestFit="1" customWidth="1"/>
    <col min="14602" max="14602" width="11.28515625" style="70" bestFit="1" customWidth="1"/>
    <col min="14603" max="14603" width="14.28515625" style="70" customWidth="1"/>
    <col min="14604" max="14604" width="14.85546875" style="70" customWidth="1"/>
    <col min="14605" max="14848" width="9.140625" style="70"/>
    <col min="14849" max="14849" width="8.7109375" style="70" customWidth="1"/>
    <col min="14850" max="14850" width="8.140625" style="70" customWidth="1"/>
    <col min="14851" max="14851" width="24.42578125" style="70" customWidth="1"/>
    <col min="14852" max="14852" width="9.140625" style="70"/>
    <col min="14853" max="14853" width="18" style="70" customWidth="1"/>
    <col min="14854" max="14854" width="12" style="70" customWidth="1"/>
    <col min="14855" max="14855" width="16.7109375" style="70" customWidth="1"/>
    <col min="14856" max="14856" width="16.85546875" style="70" customWidth="1"/>
    <col min="14857" max="14857" width="10.42578125" style="70" bestFit="1" customWidth="1"/>
    <col min="14858" max="14858" width="11.28515625" style="70" bestFit="1" customWidth="1"/>
    <col min="14859" max="14859" width="14.28515625" style="70" customWidth="1"/>
    <col min="14860" max="14860" width="14.85546875" style="70" customWidth="1"/>
    <col min="14861" max="15104" width="9.140625" style="70"/>
    <col min="15105" max="15105" width="8.7109375" style="70" customWidth="1"/>
    <col min="15106" max="15106" width="8.140625" style="70" customWidth="1"/>
    <col min="15107" max="15107" width="24.42578125" style="70" customWidth="1"/>
    <col min="15108" max="15108" width="9.140625" style="70"/>
    <col min="15109" max="15109" width="18" style="70" customWidth="1"/>
    <col min="15110" max="15110" width="12" style="70" customWidth="1"/>
    <col min="15111" max="15111" width="16.7109375" style="70" customWidth="1"/>
    <col min="15112" max="15112" width="16.85546875" style="70" customWidth="1"/>
    <col min="15113" max="15113" width="10.42578125" style="70" bestFit="1" customWidth="1"/>
    <col min="15114" max="15114" width="11.28515625" style="70" bestFit="1" customWidth="1"/>
    <col min="15115" max="15115" width="14.28515625" style="70" customWidth="1"/>
    <col min="15116" max="15116" width="14.85546875" style="70" customWidth="1"/>
    <col min="15117" max="15360" width="9.140625" style="70"/>
    <col min="15361" max="15361" width="8.7109375" style="70" customWidth="1"/>
    <col min="15362" max="15362" width="8.140625" style="70" customWidth="1"/>
    <col min="15363" max="15363" width="24.42578125" style="70" customWidth="1"/>
    <col min="15364" max="15364" width="9.140625" style="70"/>
    <col min="15365" max="15365" width="18" style="70" customWidth="1"/>
    <col min="15366" max="15366" width="12" style="70" customWidth="1"/>
    <col min="15367" max="15367" width="16.7109375" style="70" customWidth="1"/>
    <col min="15368" max="15368" width="16.85546875" style="70" customWidth="1"/>
    <col min="15369" max="15369" width="10.42578125" style="70" bestFit="1" customWidth="1"/>
    <col min="15370" max="15370" width="11.28515625" style="70" bestFit="1" customWidth="1"/>
    <col min="15371" max="15371" width="14.28515625" style="70" customWidth="1"/>
    <col min="15372" max="15372" width="14.85546875" style="70" customWidth="1"/>
    <col min="15373" max="15616" width="9.140625" style="70"/>
    <col min="15617" max="15617" width="8.7109375" style="70" customWidth="1"/>
    <col min="15618" max="15618" width="8.140625" style="70" customWidth="1"/>
    <col min="15619" max="15619" width="24.42578125" style="70" customWidth="1"/>
    <col min="15620" max="15620" width="9.140625" style="70"/>
    <col min="15621" max="15621" width="18" style="70" customWidth="1"/>
    <col min="15622" max="15622" width="12" style="70" customWidth="1"/>
    <col min="15623" max="15623" width="16.7109375" style="70" customWidth="1"/>
    <col min="15624" max="15624" width="16.85546875" style="70" customWidth="1"/>
    <col min="15625" max="15625" width="10.42578125" style="70" bestFit="1" customWidth="1"/>
    <col min="15626" max="15626" width="11.28515625" style="70" bestFit="1" customWidth="1"/>
    <col min="15627" max="15627" width="14.28515625" style="70" customWidth="1"/>
    <col min="15628" max="15628" width="14.85546875" style="70" customWidth="1"/>
    <col min="15629" max="15872" width="9.140625" style="70"/>
    <col min="15873" max="15873" width="8.7109375" style="70" customWidth="1"/>
    <col min="15874" max="15874" width="8.140625" style="70" customWidth="1"/>
    <col min="15875" max="15875" width="24.42578125" style="70" customWidth="1"/>
    <col min="15876" max="15876" width="9.140625" style="70"/>
    <col min="15877" max="15877" width="18" style="70" customWidth="1"/>
    <col min="15878" max="15878" width="12" style="70" customWidth="1"/>
    <col min="15879" max="15879" width="16.7109375" style="70" customWidth="1"/>
    <col min="15880" max="15880" width="16.85546875" style="70" customWidth="1"/>
    <col min="15881" max="15881" width="10.42578125" style="70" bestFit="1" customWidth="1"/>
    <col min="15882" max="15882" width="11.28515625" style="70" bestFit="1" customWidth="1"/>
    <col min="15883" max="15883" width="14.28515625" style="70" customWidth="1"/>
    <col min="15884" max="15884" width="14.85546875" style="70" customWidth="1"/>
    <col min="15885" max="16128" width="9.140625" style="70"/>
    <col min="16129" max="16129" width="8.7109375" style="70" customWidth="1"/>
    <col min="16130" max="16130" width="8.140625" style="70" customWidth="1"/>
    <col min="16131" max="16131" width="24.42578125" style="70" customWidth="1"/>
    <col min="16132" max="16132" width="9.140625" style="70"/>
    <col min="16133" max="16133" width="18" style="70" customWidth="1"/>
    <col min="16134" max="16134" width="12" style="70" customWidth="1"/>
    <col min="16135" max="16135" width="16.7109375" style="70" customWidth="1"/>
    <col min="16136" max="16136" width="16.85546875" style="70" customWidth="1"/>
    <col min="16137" max="16137" width="10.42578125" style="70" bestFit="1" customWidth="1"/>
    <col min="16138" max="16138" width="11.28515625" style="70" bestFit="1" customWidth="1"/>
    <col min="16139" max="16139" width="14.28515625" style="70" customWidth="1"/>
    <col min="16140" max="16140" width="14.85546875" style="70" customWidth="1"/>
    <col min="16141" max="16384" width="9.140625" style="70"/>
  </cols>
  <sheetData>
    <row r="1" spans="1:12" s="57" customFormat="1" ht="24" customHeight="1" x14ac:dyDescent="0.35">
      <c r="A1" s="53" t="s">
        <v>203</v>
      </c>
      <c r="B1" s="54"/>
      <c r="C1" s="55"/>
      <c r="D1" s="55"/>
      <c r="E1" s="55"/>
      <c r="F1" s="56"/>
      <c r="G1" s="56"/>
      <c r="H1" s="56"/>
    </row>
    <row r="2" spans="1:12" s="57" customFormat="1" ht="24" customHeight="1" x14ac:dyDescent="0.35">
      <c r="A2" s="58" t="s">
        <v>204</v>
      </c>
      <c r="B2" s="59"/>
      <c r="C2" s="55"/>
      <c r="D2" s="55"/>
      <c r="E2" s="55"/>
      <c r="F2" s="56"/>
      <c r="G2" s="56"/>
      <c r="H2" s="56"/>
    </row>
    <row r="3" spans="1:12" s="57" customFormat="1" ht="15.75" customHeight="1" x14ac:dyDescent="0.35">
      <c r="A3" s="59"/>
      <c r="B3" s="59"/>
      <c r="C3" s="55"/>
      <c r="D3" s="55"/>
      <c r="E3" s="55"/>
      <c r="F3" s="56"/>
      <c r="G3" s="56"/>
    </row>
    <row r="4" spans="1:12" s="60" customFormat="1" ht="15.75" customHeight="1" x14ac:dyDescent="0.25">
      <c r="A4" s="71" t="s">
        <v>205</v>
      </c>
      <c r="B4" s="72"/>
      <c r="C4" s="73"/>
      <c r="D4" s="73"/>
      <c r="E4" s="73"/>
      <c r="F4" s="74"/>
      <c r="G4" s="74"/>
      <c r="H4" s="75" t="s">
        <v>206</v>
      </c>
    </row>
    <row r="5" spans="1:12" s="61" customFormat="1" ht="20.25" customHeight="1" x14ac:dyDescent="0.2">
      <c r="A5" s="76" t="s">
        <v>207</v>
      </c>
      <c r="B5" s="77"/>
      <c r="C5" s="78">
        <v>42064</v>
      </c>
      <c r="D5" s="76" t="s">
        <v>208</v>
      </c>
      <c r="E5" s="79"/>
      <c r="F5" s="80" t="s">
        <v>209</v>
      </c>
      <c r="G5" s="81" t="s">
        <v>210</v>
      </c>
      <c r="H5" s="82">
        <v>18000</v>
      </c>
      <c r="I5" s="91"/>
      <c r="J5" s="92"/>
      <c r="K5" s="92"/>
      <c r="L5" s="93"/>
    </row>
    <row r="6" spans="1:12" s="61" customFormat="1" ht="12.75" x14ac:dyDescent="0.2">
      <c r="A6" s="83" t="s">
        <v>211</v>
      </c>
      <c r="B6" s="84"/>
      <c r="C6" s="85" t="s">
        <v>212</v>
      </c>
      <c r="D6" s="86" t="s">
        <v>213</v>
      </c>
      <c r="E6" s="79"/>
      <c r="F6" s="82">
        <v>20000</v>
      </c>
      <c r="G6" s="87" t="s">
        <v>214</v>
      </c>
      <c r="H6" s="88" t="s">
        <v>215</v>
      </c>
      <c r="I6" s="172" t="s">
        <v>216</v>
      </c>
      <c r="J6" s="173"/>
      <c r="K6" s="173"/>
      <c r="L6" s="174"/>
    </row>
    <row r="7" spans="1:12" s="60" customFormat="1" ht="12.75" x14ac:dyDescent="0.2">
      <c r="A7" s="83" t="s">
        <v>217</v>
      </c>
      <c r="B7" s="84"/>
      <c r="C7" s="85" t="s">
        <v>166</v>
      </c>
      <c r="D7" s="89" t="s">
        <v>218</v>
      </c>
      <c r="E7" s="90" t="s">
        <v>4</v>
      </c>
      <c r="F7" s="90" t="s">
        <v>5</v>
      </c>
      <c r="G7" s="90" t="s">
        <v>219</v>
      </c>
      <c r="H7" s="90" t="s">
        <v>220</v>
      </c>
      <c r="I7" s="90" t="s">
        <v>4</v>
      </c>
      <c r="J7" s="90" t="s">
        <v>5</v>
      </c>
      <c r="K7" s="94" t="s">
        <v>219</v>
      </c>
      <c r="L7" s="90" t="s">
        <v>220</v>
      </c>
    </row>
    <row r="8" spans="1:12" s="65" customFormat="1" ht="12.75" x14ac:dyDescent="0.2">
      <c r="A8" s="62" t="s">
        <v>221</v>
      </c>
      <c r="B8" s="62">
        <v>1</v>
      </c>
      <c r="C8" s="62" t="s">
        <v>222</v>
      </c>
      <c r="D8" s="62"/>
      <c r="E8" s="63"/>
      <c r="F8" s="63"/>
      <c r="G8" s="64">
        <v>200000</v>
      </c>
      <c r="H8" s="64"/>
      <c r="I8" s="64"/>
      <c r="J8" s="64">
        <v>15000</v>
      </c>
      <c r="K8" s="63"/>
      <c r="L8" s="63">
        <v>15000</v>
      </c>
    </row>
    <row r="9" spans="1:12" s="65" customFormat="1" ht="12.75" x14ac:dyDescent="0.2">
      <c r="A9" s="62">
        <v>12</v>
      </c>
      <c r="B9" s="62">
        <v>30</v>
      </c>
      <c r="C9" s="62"/>
      <c r="D9" s="62" t="s">
        <v>223</v>
      </c>
      <c r="E9" s="63"/>
      <c r="F9" s="63"/>
      <c r="G9" s="64"/>
      <c r="H9" s="64"/>
      <c r="I9" s="64"/>
      <c r="J9" s="64">
        <v>18000</v>
      </c>
      <c r="K9" s="63"/>
      <c r="L9" s="63">
        <v>33000</v>
      </c>
    </row>
    <row r="10" spans="1:12" s="65" customFormat="1" ht="30" customHeight="1" x14ac:dyDescent="0.2">
      <c r="A10" s="66"/>
      <c r="B10" s="66"/>
      <c r="C10" s="66"/>
      <c r="D10" s="66"/>
      <c r="E10" s="66"/>
      <c r="F10" s="66"/>
      <c r="G10" s="67"/>
      <c r="H10" s="67"/>
      <c r="I10" s="67"/>
      <c r="J10" s="67"/>
      <c r="K10" s="66"/>
      <c r="L10" s="66"/>
    </row>
    <row r="11" spans="1:12" s="65" customFormat="1" ht="30" customHeight="1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3" spans="1:12" s="57" customFormat="1" ht="15.75" customHeight="1" x14ac:dyDescent="0.35">
      <c r="A13" s="68"/>
      <c r="B13" s="59"/>
      <c r="C13" s="55"/>
      <c r="D13" s="55"/>
      <c r="E13" s="55"/>
      <c r="F13" s="56"/>
      <c r="G13" s="56"/>
      <c r="H13" s="69"/>
    </row>
    <row r="14" spans="1:12" s="60" customFormat="1" ht="15.75" customHeight="1" x14ac:dyDescent="0.25">
      <c r="A14" s="71" t="s">
        <v>224</v>
      </c>
      <c r="B14" s="72"/>
      <c r="C14" s="73"/>
      <c r="D14" s="73"/>
      <c r="E14" s="73"/>
      <c r="F14" s="74"/>
      <c r="G14" s="74"/>
      <c r="H14" s="75" t="s">
        <v>225</v>
      </c>
    </row>
    <row r="15" spans="1:12" s="61" customFormat="1" ht="20.25" customHeight="1" x14ac:dyDescent="0.2">
      <c r="A15" s="76" t="s">
        <v>207</v>
      </c>
      <c r="B15" s="77"/>
      <c r="C15" s="78">
        <v>42310</v>
      </c>
      <c r="D15" s="76" t="s">
        <v>208</v>
      </c>
      <c r="E15" s="79"/>
      <c r="F15" s="80" t="s">
        <v>209</v>
      </c>
      <c r="G15" s="81" t="s">
        <v>210</v>
      </c>
      <c r="H15" s="82">
        <v>3000</v>
      </c>
      <c r="I15" s="91"/>
      <c r="J15" s="92"/>
      <c r="K15" s="92"/>
      <c r="L15" s="93"/>
    </row>
    <row r="16" spans="1:12" s="61" customFormat="1" ht="12.75" x14ac:dyDescent="0.2">
      <c r="A16" s="83" t="s">
        <v>211</v>
      </c>
      <c r="B16" s="84"/>
      <c r="C16" s="85" t="s">
        <v>212</v>
      </c>
      <c r="D16" s="86" t="s">
        <v>213</v>
      </c>
      <c r="E16" s="79"/>
      <c r="F16" s="82">
        <v>500</v>
      </c>
      <c r="G16" s="87" t="s">
        <v>214</v>
      </c>
      <c r="H16" s="88" t="s">
        <v>226</v>
      </c>
      <c r="I16" s="172" t="s">
        <v>216</v>
      </c>
      <c r="J16" s="173"/>
      <c r="K16" s="173"/>
      <c r="L16" s="174"/>
    </row>
    <row r="17" spans="1:12" s="60" customFormat="1" ht="12.75" x14ac:dyDescent="0.2">
      <c r="A17" s="83" t="s">
        <v>217</v>
      </c>
      <c r="B17" s="84"/>
      <c r="C17" s="85" t="s">
        <v>166</v>
      </c>
      <c r="D17" s="89" t="s">
        <v>218</v>
      </c>
      <c r="E17" s="90" t="s">
        <v>4</v>
      </c>
      <c r="F17" s="90" t="s">
        <v>5</v>
      </c>
      <c r="G17" s="90" t="s">
        <v>219</v>
      </c>
      <c r="H17" s="90" t="s">
        <v>220</v>
      </c>
      <c r="I17" s="90" t="s">
        <v>4</v>
      </c>
      <c r="J17" s="90" t="s">
        <v>5</v>
      </c>
      <c r="K17" s="94" t="s">
        <v>219</v>
      </c>
      <c r="L17" s="90" t="s">
        <v>220</v>
      </c>
    </row>
    <row r="18" spans="1:12" s="65" customFormat="1" ht="12.75" x14ac:dyDescent="0.2">
      <c r="A18" s="62" t="s">
        <v>221</v>
      </c>
      <c r="B18" s="62">
        <v>1</v>
      </c>
      <c r="C18" s="62" t="s">
        <v>222</v>
      </c>
      <c r="D18" s="62"/>
      <c r="E18" s="63"/>
      <c r="F18" s="63"/>
      <c r="G18" s="64">
        <v>15500</v>
      </c>
      <c r="H18" s="64"/>
      <c r="I18" s="64"/>
      <c r="J18" s="64">
        <v>500</v>
      </c>
      <c r="K18" s="63"/>
      <c r="L18" s="63">
        <v>500</v>
      </c>
    </row>
    <row r="19" spans="1:12" s="65" customFormat="1" ht="12.75" x14ac:dyDescent="0.2">
      <c r="A19" s="62">
        <v>12</v>
      </c>
      <c r="B19" s="62">
        <v>30</v>
      </c>
      <c r="C19" s="62"/>
      <c r="D19" s="62" t="s">
        <v>223</v>
      </c>
      <c r="E19" s="63"/>
      <c r="F19" s="63"/>
      <c r="G19" s="64"/>
      <c r="H19" s="64"/>
      <c r="I19" s="64"/>
      <c r="J19" s="64">
        <v>3000</v>
      </c>
      <c r="K19" s="63"/>
      <c r="L19" s="63">
        <v>3500</v>
      </c>
    </row>
    <row r="20" spans="1:12" s="65" customFormat="1" ht="30" customHeight="1" x14ac:dyDescent="0.2">
      <c r="A20" s="66"/>
      <c r="B20" s="66"/>
      <c r="C20" s="66"/>
      <c r="D20" s="66"/>
      <c r="E20" s="66"/>
      <c r="F20" s="66"/>
      <c r="G20" s="67"/>
      <c r="H20" s="67"/>
      <c r="I20" s="67"/>
      <c r="J20" s="67"/>
      <c r="K20" s="66"/>
      <c r="L20" s="66"/>
    </row>
    <row r="21" spans="1:12" s="65" customFormat="1" ht="30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4" spans="1:12" s="60" customFormat="1" ht="15.75" customHeight="1" x14ac:dyDescent="0.25">
      <c r="A24" s="71" t="s">
        <v>227</v>
      </c>
      <c r="B24" s="72"/>
      <c r="C24" s="73"/>
      <c r="D24" s="73"/>
      <c r="E24" s="73"/>
      <c r="F24" s="74"/>
      <c r="G24" s="74"/>
      <c r="H24" s="75" t="s">
        <v>228</v>
      </c>
    </row>
    <row r="25" spans="1:12" s="61" customFormat="1" ht="20.25" customHeight="1" x14ac:dyDescent="0.2">
      <c r="A25" s="76" t="s">
        <v>207</v>
      </c>
      <c r="B25" s="77"/>
      <c r="C25" s="78">
        <v>42644</v>
      </c>
      <c r="D25" s="76" t="s">
        <v>208</v>
      </c>
      <c r="E25" s="79"/>
      <c r="F25" s="80" t="s">
        <v>209</v>
      </c>
      <c r="G25" s="81" t="s">
        <v>210</v>
      </c>
      <c r="H25" s="82">
        <v>4500</v>
      </c>
      <c r="I25" s="91"/>
      <c r="J25" s="92"/>
      <c r="K25" s="92"/>
      <c r="L25" s="93"/>
    </row>
    <row r="26" spans="1:12" s="61" customFormat="1" ht="12.75" x14ac:dyDescent="0.2">
      <c r="A26" s="83" t="s">
        <v>211</v>
      </c>
      <c r="B26" s="84"/>
      <c r="C26" s="85" t="s">
        <v>212</v>
      </c>
      <c r="D26" s="86" t="s">
        <v>213</v>
      </c>
      <c r="E26" s="79"/>
      <c r="F26" s="82">
        <v>5000</v>
      </c>
      <c r="G26" s="87" t="s">
        <v>214</v>
      </c>
      <c r="H26" s="88" t="s">
        <v>215</v>
      </c>
      <c r="I26" s="172" t="s">
        <v>216</v>
      </c>
      <c r="J26" s="173"/>
      <c r="K26" s="173"/>
      <c r="L26" s="174"/>
    </row>
    <row r="27" spans="1:12" s="60" customFormat="1" ht="12.75" x14ac:dyDescent="0.2">
      <c r="A27" s="83" t="s">
        <v>217</v>
      </c>
      <c r="B27" s="84"/>
      <c r="C27" s="85" t="s">
        <v>166</v>
      </c>
      <c r="D27" s="89" t="s">
        <v>218</v>
      </c>
      <c r="E27" s="90" t="s">
        <v>4</v>
      </c>
      <c r="F27" s="90" t="s">
        <v>5</v>
      </c>
      <c r="G27" s="90" t="s">
        <v>219</v>
      </c>
      <c r="H27" s="90" t="s">
        <v>220</v>
      </c>
      <c r="I27" s="90" t="s">
        <v>4</v>
      </c>
      <c r="J27" s="90" t="s">
        <v>5</v>
      </c>
      <c r="K27" s="94" t="s">
        <v>219</v>
      </c>
      <c r="L27" s="90" t="s">
        <v>220</v>
      </c>
    </row>
    <row r="28" spans="1:12" s="65" customFormat="1" ht="12.75" x14ac:dyDescent="0.2">
      <c r="A28" s="62" t="s">
        <v>221</v>
      </c>
      <c r="B28" s="62">
        <v>1</v>
      </c>
      <c r="C28" s="62" t="s">
        <v>222</v>
      </c>
      <c r="D28" s="62"/>
      <c r="E28" s="63"/>
      <c r="F28" s="63"/>
      <c r="G28" s="64">
        <v>50000</v>
      </c>
      <c r="H28" s="64"/>
      <c r="I28" s="64"/>
      <c r="J28" s="64"/>
      <c r="K28" s="63"/>
      <c r="L28" s="63"/>
    </row>
    <row r="29" spans="1:12" s="65" customFormat="1" ht="12.75" x14ac:dyDescent="0.2">
      <c r="A29" s="62">
        <v>12</v>
      </c>
      <c r="B29" s="62">
        <v>30</v>
      </c>
      <c r="C29" s="62"/>
      <c r="D29" s="62" t="s">
        <v>223</v>
      </c>
      <c r="E29" s="63"/>
      <c r="F29" s="63"/>
      <c r="G29" s="63"/>
      <c r="H29" s="63"/>
      <c r="I29" s="63"/>
      <c r="J29" s="63">
        <v>1125</v>
      </c>
      <c r="K29" s="63"/>
      <c r="L29" s="63">
        <v>1125</v>
      </c>
    </row>
    <row r="30" spans="1:12" s="65" customFormat="1" ht="30" customHeight="1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2" s="65" customFormat="1" ht="30" customHeight="1" x14ac:dyDescent="0.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4" spans="1:12" s="60" customFormat="1" ht="15.75" customHeight="1" x14ac:dyDescent="0.25">
      <c r="A34" s="71" t="s">
        <v>229</v>
      </c>
      <c r="B34" s="72"/>
      <c r="C34" s="73"/>
      <c r="D34" s="73"/>
      <c r="E34" s="73"/>
      <c r="F34" s="74"/>
      <c r="G34" s="74"/>
      <c r="H34" s="75" t="s">
        <v>230</v>
      </c>
    </row>
    <row r="35" spans="1:12" s="61" customFormat="1" ht="20.25" customHeight="1" x14ac:dyDescent="0.2">
      <c r="A35" s="76" t="s">
        <v>207</v>
      </c>
      <c r="B35" s="77"/>
      <c r="C35" s="78">
        <v>42705</v>
      </c>
      <c r="D35" s="76" t="s">
        <v>208</v>
      </c>
      <c r="E35" s="79"/>
      <c r="F35" s="80" t="s">
        <v>209</v>
      </c>
      <c r="G35" s="81" t="s">
        <v>210</v>
      </c>
      <c r="H35" s="82">
        <v>2700</v>
      </c>
      <c r="I35" s="91"/>
      <c r="J35" s="92"/>
      <c r="K35" s="92"/>
      <c r="L35" s="93"/>
    </row>
    <row r="36" spans="1:12" s="61" customFormat="1" ht="12.75" x14ac:dyDescent="0.2">
      <c r="A36" s="83" t="s">
        <v>211</v>
      </c>
      <c r="B36" s="84"/>
      <c r="C36" s="85" t="s">
        <v>212</v>
      </c>
      <c r="D36" s="86" t="s">
        <v>213</v>
      </c>
      <c r="E36" s="79"/>
      <c r="F36" s="82">
        <v>200</v>
      </c>
      <c r="G36" s="87" t="s">
        <v>214</v>
      </c>
      <c r="H36" s="88" t="s">
        <v>231</v>
      </c>
      <c r="I36" s="172" t="s">
        <v>216</v>
      </c>
      <c r="J36" s="173"/>
      <c r="K36" s="173"/>
      <c r="L36" s="174"/>
    </row>
    <row r="37" spans="1:12" s="60" customFormat="1" ht="12.75" x14ac:dyDescent="0.2">
      <c r="A37" s="83" t="s">
        <v>217</v>
      </c>
      <c r="B37" s="84"/>
      <c r="C37" s="85" t="s">
        <v>166</v>
      </c>
      <c r="D37" s="89" t="s">
        <v>218</v>
      </c>
      <c r="E37" s="90" t="s">
        <v>4</v>
      </c>
      <c r="F37" s="90" t="s">
        <v>5</v>
      </c>
      <c r="G37" s="90" t="s">
        <v>219</v>
      </c>
      <c r="H37" s="90" t="s">
        <v>220</v>
      </c>
      <c r="I37" s="90" t="s">
        <v>4</v>
      </c>
      <c r="J37" s="90" t="s">
        <v>5</v>
      </c>
      <c r="K37" s="94" t="s">
        <v>219</v>
      </c>
      <c r="L37" s="90" t="s">
        <v>220</v>
      </c>
    </row>
    <row r="38" spans="1:12" s="65" customFormat="1" ht="12.75" x14ac:dyDescent="0.2">
      <c r="A38" s="62" t="s">
        <v>221</v>
      </c>
      <c r="B38" s="62">
        <v>1</v>
      </c>
      <c r="C38" s="62" t="s">
        <v>222</v>
      </c>
      <c r="D38" s="62"/>
      <c r="E38" s="63"/>
      <c r="F38" s="63"/>
      <c r="G38" s="64"/>
      <c r="H38" s="63"/>
      <c r="I38" s="63"/>
      <c r="J38" s="63"/>
      <c r="K38" s="63"/>
      <c r="L38" s="63"/>
    </row>
    <row r="39" spans="1:12" s="65" customFormat="1" ht="12.75" x14ac:dyDescent="0.2">
      <c r="A39" s="62">
        <v>12</v>
      </c>
      <c r="B39" s="62">
        <v>30</v>
      </c>
      <c r="C39" s="62"/>
      <c r="D39" s="62" t="s">
        <v>232</v>
      </c>
      <c r="E39" s="64">
        <v>11000</v>
      </c>
      <c r="F39" s="63"/>
      <c r="G39" s="63">
        <v>11000</v>
      </c>
      <c r="H39" s="63"/>
      <c r="I39" s="63"/>
      <c r="J39" s="63"/>
      <c r="K39" s="63"/>
      <c r="L39" s="63"/>
    </row>
    <row r="40" spans="1:12" s="65" customFormat="1" ht="12.75" x14ac:dyDescent="0.2">
      <c r="A40" s="62">
        <v>12</v>
      </c>
      <c r="B40" s="62">
        <v>30</v>
      </c>
      <c r="C40" s="62"/>
      <c r="D40" s="62" t="s">
        <v>223</v>
      </c>
      <c r="E40" s="63"/>
      <c r="F40" s="63"/>
      <c r="G40" s="63"/>
      <c r="H40" s="63"/>
      <c r="I40" s="63"/>
      <c r="J40" s="63">
        <v>225</v>
      </c>
      <c r="K40" s="63"/>
      <c r="L40" s="63">
        <v>225</v>
      </c>
    </row>
    <row r="41" spans="1:12" s="65" customFormat="1" ht="30" customHeight="1" x14ac:dyDescent="0.2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5" customFormat="1" ht="30" customHeight="1" x14ac:dyDescent="0.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4" spans="1:12" x14ac:dyDescent="0.25">
      <c r="J44" s="12"/>
    </row>
    <row r="45" spans="1:12" x14ac:dyDescent="0.25">
      <c r="G45" s="12"/>
      <c r="L45" s="12"/>
    </row>
  </sheetData>
  <mergeCells count="4">
    <mergeCell ref="I6:L6"/>
    <mergeCell ref="I16:L16"/>
    <mergeCell ref="I26:L26"/>
    <mergeCell ref="I36:L36"/>
  </mergeCells>
  <pageMargins left="0.7" right="0.7" top="0.75" bottom="0.5" header="0.3" footer="0.3"/>
  <pageSetup scale="71" orientation="landscape" r:id="rId1"/>
  <headerFooter>
    <oddFooter>&amp;L&amp;F;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I9" sqref="I9"/>
    </sheetView>
  </sheetViews>
  <sheetFormatPr defaultColWidth="8.85546875" defaultRowHeight="15" x14ac:dyDescent="0.25"/>
  <cols>
    <col min="1" max="1" width="6.28515625" style="11" customWidth="1"/>
    <col min="2" max="2" width="6" style="11" customWidth="1"/>
    <col min="3" max="3" width="18.28515625" style="11" customWidth="1"/>
    <col min="4" max="4" width="11.42578125" style="11" customWidth="1"/>
    <col min="5" max="5" width="11.28515625" style="11" customWidth="1"/>
    <col min="6" max="6" width="8.85546875" style="11"/>
    <col min="7" max="8" width="13.28515625" style="11" bestFit="1" customWidth="1"/>
    <col min="9" max="9" width="10.42578125" style="11" customWidth="1"/>
    <col min="10" max="10" width="8.85546875" style="11"/>
    <col min="11" max="11" width="13.28515625" style="11" bestFit="1" customWidth="1"/>
    <col min="12" max="12" width="16.28515625" style="11" bestFit="1" customWidth="1"/>
    <col min="13" max="255" width="8.85546875" style="11"/>
    <col min="256" max="256" width="6.28515625" style="11" customWidth="1"/>
    <col min="257" max="257" width="6" style="11" customWidth="1"/>
    <col min="258" max="258" width="18.28515625" style="11" customWidth="1"/>
    <col min="259" max="259" width="11.42578125" style="11" customWidth="1"/>
    <col min="260" max="260" width="11.28515625" style="11" customWidth="1"/>
    <col min="261" max="261" width="8.85546875" style="11"/>
    <col min="262" max="262" width="13.28515625" style="11" bestFit="1" customWidth="1"/>
    <col min="263" max="263" width="12.42578125" style="11" customWidth="1"/>
    <col min="264" max="264" width="13.28515625" style="11" bestFit="1" customWidth="1"/>
    <col min="265" max="265" width="10.42578125" style="11" customWidth="1"/>
    <col min="266" max="266" width="8.85546875" style="11"/>
    <col min="267" max="267" width="13.28515625" style="11" bestFit="1" customWidth="1"/>
    <col min="268" max="268" width="16.28515625" style="11" bestFit="1" customWidth="1"/>
    <col min="269" max="511" width="8.85546875" style="11"/>
    <col min="512" max="512" width="6.28515625" style="11" customWidth="1"/>
    <col min="513" max="513" width="6" style="11" customWidth="1"/>
    <col min="514" max="514" width="18.28515625" style="11" customWidth="1"/>
    <col min="515" max="515" width="11.42578125" style="11" customWidth="1"/>
    <col min="516" max="516" width="11.28515625" style="11" customWidth="1"/>
    <col min="517" max="517" width="8.85546875" style="11"/>
    <col min="518" max="518" width="13.28515625" style="11" bestFit="1" customWidth="1"/>
    <col min="519" max="519" width="12.42578125" style="11" customWidth="1"/>
    <col min="520" max="520" width="13.28515625" style="11" bestFit="1" customWidth="1"/>
    <col min="521" max="521" width="10.42578125" style="11" customWidth="1"/>
    <col min="522" max="522" width="8.85546875" style="11"/>
    <col min="523" max="523" width="13.28515625" style="11" bestFit="1" customWidth="1"/>
    <col min="524" max="524" width="16.28515625" style="11" bestFit="1" customWidth="1"/>
    <col min="525" max="767" width="8.85546875" style="11"/>
    <col min="768" max="768" width="6.28515625" style="11" customWidth="1"/>
    <col min="769" max="769" width="6" style="11" customWidth="1"/>
    <col min="770" max="770" width="18.28515625" style="11" customWidth="1"/>
    <col min="771" max="771" width="11.42578125" style="11" customWidth="1"/>
    <col min="772" max="772" width="11.28515625" style="11" customWidth="1"/>
    <col min="773" max="773" width="8.85546875" style="11"/>
    <col min="774" max="774" width="13.28515625" style="11" bestFit="1" customWidth="1"/>
    <col min="775" max="775" width="12.42578125" style="11" customWidth="1"/>
    <col min="776" max="776" width="13.28515625" style="11" bestFit="1" customWidth="1"/>
    <col min="777" max="777" width="10.42578125" style="11" customWidth="1"/>
    <col min="778" max="778" width="8.85546875" style="11"/>
    <col min="779" max="779" width="13.28515625" style="11" bestFit="1" customWidth="1"/>
    <col min="780" max="780" width="16.28515625" style="11" bestFit="1" customWidth="1"/>
    <col min="781" max="1023" width="8.85546875" style="11"/>
    <col min="1024" max="1024" width="6.28515625" style="11" customWidth="1"/>
    <col min="1025" max="1025" width="6" style="11" customWidth="1"/>
    <col min="1026" max="1026" width="18.28515625" style="11" customWidth="1"/>
    <col min="1027" max="1027" width="11.42578125" style="11" customWidth="1"/>
    <col min="1028" max="1028" width="11.28515625" style="11" customWidth="1"/>
    <col min="1029" max="1029" width="8.85546875" style="11"/>
    <col min="1030" max="1030" width="13.28515625" style="11" bestFit="1" customWidth="1"/>
    <col min="1031" max="1031" width="12.42578125" style="11" customWidth="1"/>
    <col min="1032" max="1032" width="13.28515625" style="11" bestFit="1" customWidth="1"/>
    <col min="1033" max="1033" width="10.42578125" style="11" customWidth="1"/>
    <col min="1034" max="1034" width="8.85546875" style="11"/>
    <col min="1035" max="1035" width="13.28515625" style="11" bestFit="1" customWidth="1"/>
    <col min="1036" max="1036" width="16.28515625" style="11" bestFit="1" customWidth="1"/>
    <col min="1037" max="1279" width="8.85546875" style="11"/>
    <col min="1280" max="1280" width="6.28515625" style="11" customWidth="1"/>
    <col min="1281" max="1281" width="6" style="11" customWidth="1"/>
    <col min="1282" max="1282" width="18.28515625" style="11" customWidth="1"/>
    <col min="1283" max="1283" width="11.42578125" style="11" customWidth="1"/>
    <col min="1284" max="1284" width="11.28515625" style="11" customWidth="1"/>
    <col min="1285" max="1285" width="8.85546875" style="11"/>
    <col min="1286" max="1286" width="13.28515625" style="11" bestFit="1" customWidth="1"/>
    <col min="1287" max="1287" width="12.42578125" style="11" customWidth="1"/>
    <col min="1288" max="1288" width="13.28515625" style="11" bestFit="1" customWidth="1"/>
    <col min="1289" max="1289" width="10.42578125" style="11" customWidth="1"/>
    <col min="1290" max="1290" width="8.85546875" style="11"/>
    <col min="1291" max="1291" width="13.28515625" style="11" bestFit="1" customWidth="1"/>
    <col min="1292" max="1292" width="16.28515625" style="11" bestFit="1" customWidth="1"/>
    <col min="1293" max="1535" width="8.85546875" style="11"/>
    <col min="1536" max="1536" width="6.28515625" style="11" customWidth="1"/>
    <col min="1537" max="1537" width="6" style="11" customWidth="1"/>
    <col min="1538" max="1538" width="18.28515625" style="11" customWidth="1"/>
    <col min="1539" max="1539" width="11.42578125" style="11" customWidth="1"/>
    <col min="1540" max="1540" width="11.28515625" style="11" customWidth="1"/>
    <col min="1541" max="1541" width="8.85546875" style="11"/>
    <col min="1542" max="1542" width="13.28515625" style="11" bestFit="1" customWidth="1"/>
    <col min="1543" max="1543" width="12.42578125" style="11" customWidth="1"/>
    <col min="1544" max="1544" width="13.28515625" style="11" bestFit="1" customWidth="1"/>
    <col min="1545" max="1545" width="10.42578125" style="11" customWidth="1"/>
    <col min="1546" max="1546" width="8.85546875" style="11"/>
    <col min="1547" max="1547" width="13.28515625" style="11" bestFit="1" customWidth="1"/>
    <col min="1548" max="1548" width="16.28515625" style="11" bestFit="1" customWidth="1"/>
    <col min="1549" max="1791" width="8.85546875" style="11"/>
    <col min="1792" max="1792" width="6.28515625" style="11" customWidth="1"/>
    <col min="1793" max="1793" width="6" style="11" customWidth="1"/>
    <col min="1794" max="1794" width="18.28515625" style="11" customWidth="1"/>
    <col min="1795" max="1795" width="11.42578125" style="11" customWidth="1"/>
    <col min="1796" max="1796" width="11.28515625" style="11" customWidth="1"/>
    <col min="1797" max="1797" width="8.85546875" style="11"/>
    <col min="1798" max="1798" width="13.28515625" style="11" bestFit="1" customWidth="1"/>
    <col min="1799" max="1799" width="12.42578125" style="11" customWidth="1"/>
    <col min="1800" max="1800" width="13.28515625" style="11" bestFit="1" customWidth="1"/>
    <col min="1801" max="1801" width="10.42578125" style="11" customWidth="1"/>
    <col min="1802" max="1802" width="8.85546875" style="11"/>
    <col min="1803" max="1803" width="13.28515625" style="11" bestFit="1" customWidth="1"/>
    <col min="1804" max="1804" width="16.28515625" style="11" bestFit="1" customWidth="1"/>
    <col min="1805" max="2047" width="8.85546875" style="11"/>
    <col min="2048" max="2048" width="6.28515625" style="11" customWidth="1"/>
    <col min="2049" max="2049" width="6" style="11" customWidth="1"/>
    <col min="2050" max="2050" width="18.28515625" style="11" customWidth="1"/>
    <col min="2051" max="2051" width="11.42578125" style="11" customWidth="1"/>
    <col min="2052" max="2052" width="11.28515625" style="11" customWidth="1"/>
    <col min="2053" max="2053" width="8.85546875" style="11"/>
    <col min="2054" max="2054" width="13.28515625" style="11" bestFit="1" customWidth="1"/>
    <col min="2055" max="2055" width="12.42578125" style="11" customWidth="1"/>
    <col min="2056" max="2056" width="13.28515625" style="11" bestFit="1" customWidth="1"/>
    <col min="2057" max="2057" width="10.42578125" style="11" customWidth="1"/>
    <col min="2058" max="2058" width="8.85546875" style="11"/>
    <col min="2059" max="2059" width="13.28515625" style="11" bestFit="1" customWidth="1"/>
    <col min="2060" max="2060" width="16.28515625" style="11" bestFit="1" customWidth="1"/>
    <col min="2061" max="2303" width="8.85546875" style="11"/>
    <col min="2304" max="2304" width="6.28515625" style="11" customWidth="1"/>
    <col min="2305" max="2305" width="6" style="11" customWidth="1"/>
    <col min="2306" max="2306" width="18.28515625" style="11" customWidth="1"/>
    <col min="2307" max="2307" width="11.42578125" style="11" customWidth="1"/>
    <col min="2308" max="2308" width="11.28515625" style="11" customWidth="1"/>
    <col min="2309" max="2309" width="8.85546875" style="11"/>
    <col min="2310" max="2310" width="13.28515625" style="11" bestFit="1" customWidth="1"/>
    <col min="2311" max="2311" width="12.42578125" style="11" customWidth="1"/>
    <col min="2312" max="2312" width="13.28515625" style="11" bestFit="1" customWidth="1"/>
    <col min="2313" max="2313" width="10.42578125" style="11" customWidth="1"/>
    <col min="2314" max="2314" width="8.85546875" style="11"/>
    <col min="2315" max="2315" width="13.28515625" style="11" bestFit="1" customWidth="1"/>
    <col min="2316" max="2316" width="16.28515625" style="11" bestFit="1" customWidth="1"/>
    <col min="2317" max="2559" width="8.85546875" style="11"/>
    <col min="2560" max="2560" width="6.28515625" style="11" customWidth="1"/>
    <col min="2561" max="2561" width="6" style="11" customWidth="1"/>
    <col min="2562" max="2562" width="18.28515625" style="11" customWidth="1"/>
    <col min="2563" max="2563" width="11.42578125" style="11" customWidth="1"/>
    <col min="2564" max="2564" width="11.28515625" style="11" customWidth="1"/>
    <col min="2565" max="2565" width="8.85546875" style="11"/>
    <col min="2566" max="2566" width="13.28515625" style="11" bestFit="1" customWidth="1"/>
    <col min="2567" max="2567" width="12.42578125" style="11" customWidth="1"/>
    <col min="2568" max="2568" width="13.28515625" style="11" bestFit="1" customWidth="1"/>
    <col min="2569" max="2569" width="10.42578125" style="11" customWidth="1"/>
    <col min="2570" max="2570" width="8.85546875" style="11"/>
    <col min="2571" max="2571" width="13.28515625" style="11" bestFit="1" customWidth="1"/>
    <col min="2572" max="2572" width="16.28515625" style="11" bestFit="1" customWidth="1"/>
    <col min="2573" max="2815" width="8.85546875" style="11"/>
    <col min="2816" max="2816" width="6.28515625" style="11" customWidth="1"/>
    <col min="2817" max="2817" width="6" style="11" customWidth="1"/>
    <col min="2818" max="2818" width="18.28515625" style="11" customWidth="1"/>
    <col min="2819" max="2819" width="11.42578125" style="11" customWidth="1"/>
    <col min="2820" max="2820" width="11.28515625" style="11" customWidth="1"/>
    <col min="2821" max="2821" width="8.85546875" style="11"/>
    <col min="2822" max="2822" width="13.28515625" style="11" bestFit="1" customWidth="1"/>
    <col min="2823" max="2823" width="12.42578125" style="11" customWidth="1"/>
    <col min="2824" max="2824" width="13.28515625" style="11" bestFit="1" customWidth="1"/>
    <col min="2825" max="2825" width="10.42578125" style="11" customWidth="1"/>
    <col min="2826" max="2826" width="8.85546875" style="11"/>
    <col min="2827" max="2827" width="13.28515625" style="11" bestFit="1" customWidth="1"/>
    <col min="2828" max="2828" width="16.28515625" style="11" bestFit="1" customWidth="1"/>
    <col min="2829" max="3071" width="8.85546875" style="11"/>
    <col min="3072" max="3072" width="6.28515625" style="11" customWidth="1"/>
    <col min="3073" max="3073" width="6" style="11" customWidth="1"/>
    <col min="3074" max="3074" width="18.28515625" style="11" customWidth="1"/>
    <col min="3075" max="3075" width="11.42578125" style="11" customWidth="1"/>
    <col min="3076" max="3076" width="11.28515625" style="11" customWidth="1"/>
    <col min="3077" max="3077" width="8.85546875" style="11"/>
    <col min="3078" max="3078" width="13.28515625" style="11" bestFit="1" customWidth="1"/>
    <col min="3079" max="3079" width="12.42578125" style="11" customWidth="1"/>
    <col min="3080" max="3080" width="13.28515625" style="11" bestFit="1" customWidth="1"/>
    <col min="3081" max="3081" width="10.42578125" style="11" customWidth="1"/>
    <col min="3082" max="3082" width="8.85546875" style="11"/>
    <col min="3083" max="3083" width="13.28515625" style="11" bestFit="1" customWidth="1"/>
    <col min="3084" max="3084" width="16.28515625" style="11" bestFit="1" customWidth="1"/>
    <col min="3085" max="3327" width="8.85546875" style="11"/>
    <col min="3328" max="3328" width="6.28515625" style="11" customWidth="1"/>
    <col min="3329" max="3329" width="6" style="11" customWidth="1"/>
    <col min="3330" max="3330" width="18.28515625" style="11" customWidth="1"/>
    <col min="3331" max="3331" width="11.42578125" style="11" customWidth="1"/>
    <col min="3332" max="3332" width="11.28515625" style="11" customWidth="1"/>
    <col min="3333" max="3333" width="8.85546875" style="11"/>
    <col min="3334" max="3334" width="13.28515625" style="11" bestFit="1" customWidth="1"/>
    <col min="3335" max="3335" width="12.42578125" style="11" customWidth="1"/>
    <col min="3336" max="3336" width="13.28515625" style="11" bestFit="1" customWidth="1"/>
    <col min="3337" max="3337" width="10.42578125" style="11" customWidth="1"/>
    <col min="3338" max="3338" width="8.85546875" style="11"/>
    <col min="3339" max="3339" width="13.28515625" style="11" bestFit="1" customWidth="1"/>
    <col min="3340" max="3340" width="16.28515625" style="11" bestFit="1" customWidth="1"/>
    <col min="3341" max="3583" width="8.85546875" style="11"/>
    <col min="3584" max="3584" width="6.28515625" style="11" customWidth="1"/>
    <col min="3585" max="3585" width="6" style="11" customWidth="1"/>
    <col min="3586" max="3586" width="18.28515625" style="11" customWidth="1"/>
    <col min="3587" max="3587" width="11.42578125" style="11" customWidth="1"/>
    <col min="3588" max="3588" width="11.28515625" style="11" customWidth="1"/>
    <col min="3589" max="3589" width="8.85546875" style="11"/>
    <col min="3590" max="3590" width="13.28515625" style="11" bestFit="1" customWidth="1"/>
    <col min="3591" max="3591" width="12.42578125" style="11" customWidth="1"/>
    <col min="3592" max="3592" width="13.28515625" style="11" bestFit="1" customWidth="1"/>
    <col min="3593" max="3593" width="10.42578125" style="11" customWidth="1"/>
    <col min="3594" max="3594" width="8.85546875" style="11"/>
    <col min="3595" max="3595" width="13.28515625" style="11" bestFit="1" customWidth="1"/>
    <col min="3596" max="3596" width="16.28515625" style="11" bestFit="1" customWidth="1"/>
    <col min="3597" max="3839" width="8.85546875" style="11"/>
    <col min="3840" max="3840" width="6.28515625" style="11" customWidth="1"/>
    <col min="3841" max="3841" width="6" style="11" customWidth="1"/>
    <col min="3842" max="3842" width="18.28515625" style="11" customWidth="1"/>
    <col min="3843" max="3843" width="11.42578125" style="11" customWidth="1"/>
    <col min="3844" max="3844" width="11.28515625" style="11" customWidth="1"/>
    <col min="3845" max="3845" width="8.85546875" style="11"/>
    <col min="3846" max="3846" width="13.28515625" style="11" bestFit="1" customWidth="1"/>
    <col min="3847" max="3847" width="12.42578125" style="11" customWidth="1"/>
    <col min="3848" max="3848" width="13.28515625" style="11" bestFit="1" customWidth="1"/>
    <col min="3849" max="3849" width="10.42578125" style="11" customWidth="1"/>
    <col min="3850" max="3850" width="8.85546875" style="11"/>
    <col min="3851" max="3851" width="13.28515625" style="11" bestFit="1" customWidth="1"/>
    <col min="3852" max="3852" width="16.28515625" style="11" bestFit="1" customWidth="1"/>
    <col min="3853" max="4095" width="8.85546875" style="11"/>
    <col min="4096" max="4096" width="6.28515625" style="11" customWidth="1"/>
    <col min="4097" max="4097" width="6" style="11" customWidth="1"/>
    <col min="4098" max="4098" width="18.28515625" style="11" customWidth="1"/>
    <col min="4099" max="4099" width="11.42578125" style="11" customWidth="1"/>
    <col min="4100" max="4100" width="11.28515625" style="11" customWidth="1"/>
    <col min="4101" max="4101" width="8.85546875" style="11"/>
    <col min="4102" max="4102" width="13.28515625" style="11" bestFit="1" customWidth="1"/>
    <col min="4103" max="4103" width="12.42578125" style="11" customWidth="1"/>
    <col min="4104" max="4104" width="13.28515625" style="11" bestFit="1" customWidth="1"/>
    <col min="4105" max="4105" width="10.42578125" style="11" customWidth="1"/>
    <col min="4106" max="4106" width="8.85546875" style="11"/>
    <col min="4107" max="4107" width="13.28515625" style="11" bestFit="1" customWidth="1"/>
    <col min="4108" max="4108" width="16.28515625" style="11" bestFit="1" customWidth="1"/>
    <col min="4109" max="4351" width="8.85546875" style="11"/>
    <col min="4352" max="4352" width="6.28515625" style="11" customWidth="1"/>
    <col min="4353" max="4353" width="6" style="11" customWidth="1"/>
    <col min="4354" max="4354" width="18.28515625" style="11" customWidth="1"/>
    <col min="4355" max="4355" width="11.42578125" style="11" customWidth="1"/>
    <col min="4356" max="4356" width="11.28515625" style="11" customWidth="1"/>
    <col min="4357" max="4357" width="8.85546875" style="11"/>
    <col min="4358" max="4358" width="13.28515625" style="11" bestFit="1" customWidth="1"/>
    <col min="4359" max="4359" width="12.42578125" style="11" customWidth="1"/>
    <col min="4360" max="4360" width="13.28515625" style="11" bestFit="1" customWidth="1"/>
    <col min="4361" max="4361" width="10.42578125" style="11" customWidth="1"/>
    <col min="4362" max="4362" width="8.85546875" style="11"/>
    <col min="4363" max="4363" width="13.28515625" style="11" bestFit="1" customWidth="1"/>
    <col min="4364" max="4364" width="16.28515625" style="11" bestFit="1" customWidth="1"/>
    <col min="4365" max="4607" width="8.85546875" style="11"/>
    <col min="4608" max="4608" width="6.28515625" style="11" customWidth="1"/>
    <col min="4609" max="4609" width="6" style="11" customWidth="1"/>
    <col min="4610" max="4610" width="18.28515625" style="11" customWidth="1"/>
    <col min="4611" max="4611" width="11.42578125" style="11" customWidth="1"/>
    <col min="4612" max="4612" width="11.28515625" style="11" customWidth="1"/>
    <col min="4613" max="4613" width="8.85546875" style="11"/>
    <col min="4614" max="4614" width="13.28515625" style="11" bestFit="1" customWidth="1"/>
    <col min="4615" max="4615" width="12.42578125" style="11" customWidth="1"/>
    <col min="4616" max="4616" width="13.28515625" style="11" bestFit="1" customWidth="1"/>
    <col min="4617" max="4617" width="10.42578125" style="11" customWidth="1"/>
    <col min="4618" max="4618" width="8.85546875" style="11"/>
    <col min="4619" max="4619" width="13.28515625" style="11" bestFit="1" customWidth="1"/>
    <col min="4620" max="4620" width="16.28515625" style="11" bestFit="1" customWidth="1"/>
    <col min="4621" max="4863" width="8.85546875" style="11"/>
    <col min="4864" max="4864" width="6.28515625" style="11" customWidth="1"/>
    <col min="4865" max="4865" width="6" style="11" customWidth="1"/>
    <col min="4866" max="4866" width="18.28515625" style="11" customWidth="1"/>
    <col min="4867" max="4867" width="11.42578125" style="11" customWidth="1"/>
    <col min="4868" max="4868" width="11.28515625" style="11" customWidth="1"/>
    <col min="4869" max="4869" width="8.85546875" style="11"/>
    <col min="4870" max="4870" width="13.28515625" style="11" bestFit="1" customWidth="1"/>
    <col min="4871" max="4871" width="12.42578125" style="11" customWidth="1"/>
    <col min="4872" max="4872" width="13.28515625" style="11" bestFit="1" customWidth="1"/>
    <col min="4873" max="4873" width="10.42578125" style="11" customWidth="1"/>
    <col min="4874" max="4874" width="8.85546875" style="11"/>
    <col min="4875" max="4875" width="13.28515625" style="11" bestFit="1" customWidth="1"/>
    <col min="4876" max="4876" width="16.28515625" style="11" bestFit="1" customWidth="1"/>
    <col min="4877" max="5119" width="8.85546875" style="11"/>
    <col min="5120" max="5120" width="6.28515625" style="11" customWidth="1"/>
    <col min="5121" max="5121" width="6" style="11" customWidth="1"/>
    <col min="5122" max="5122" width="18.28515625" style="11" customWidth="1"/>
    <col min="5123" max="5123" width="11.42578125" style="11" customWidth="1"/>
    <col min="5124" max="5124" width="11.28515625" style="11" customWidth="1"/>
    <col min="5125" max="5125" width="8.85546875" style="11"/>
    <col min="5126" max="5126" width="13.28515625" style="11" bestFit="1" customWidth="1"/>
    <col min="5127" max="5127" width="12.42578125" style="11" customWidth="1"/>
    <col min="5128" max="5128" width="13.28515625" style="11" bestFit="1" customWidth="1"/>
    <col min="5129" max="5129" width="10.42578125" style="11" customWidth="1"/>
    <col min="5130" max="5130" width="8.85546875" style="11"/>
    <col min="5131" max="5131" width="13.28515625" style="11" bestFit="1" customWidth="1"/>
    <col min="5132" max="5132" width="16.28515625" style="11" bestFit="1" customWidth="1"/>
    <col min="5133" max="5375" width="8.85546875" style="11"/>
    <col min="5376" max="5376" width="6.28515625" style="11" customWidth="1"/>
    <col min="5377" max="5377" width="6" style="11" customWidth="1"/>
    <col min="5378" max="5378" width="18.28515625" style="11" customWidth="1"/>
    <col min="5379" max="5379" width="11.42578125" style="11" customWidth="1"/>
    <col min="5380" max="5380" width="11.28515625" style="11" customWidth="1"/>
    <col min="5381" max="5381" width="8.85546875" style="11"/>
    <col min="5382" max="5382" width="13.28515625" style="11" bestFit="1" customWidth="1"/>
    <col min="5383" max="5383" width="12.42578125" style="11" customWidth="1"/>
    <col min="5384" max="5384" width="13.28515625" style="11" bestFit="1" customWidth="1"/>
    <col min="5385" max="5385" width="10.42578125" style="11" customWidth="1"/>
    <col min="5386" max="5386" width="8.85546875" style="11"/>
    <col min="5387" max="5387" width="13.28515625" style="11" bestFit="1" customWidth="1"/>
    <col min="5388" max="5388" width="16.28515625" style="11" bestFit="1" customWidth="1"/>
    <col min="5389" max="5631" width="8.85546875" style="11"/>
    <col min="5632" max="5632" width="6.28515625" style="11" customWidth="1"/>
    <col min="5633" max="5633" width="6" style="11" customWidth="1"/>
    <col min="5634" max="5634" width="18.28515625" style="11" customWidth="1"/>
    <col min="5635" max="5635" width="11.42578125" style="11" customWidth="1"/>
    <col min="5636" max="5636" width="11.28515625" style="11" customWidth="1"/>
    <col min="5637" max="5637" width="8.85546875" style="11"/>
    <col min="5638" max="5638" width="13.28515625" style="11" bestFit="1" customWidth="1"/>
    <col min="5639" max="5639" width="12.42578125" style="11" customWidth="1"/>
    <col min="5640" max="5640" width="13.28515625" style="11" bestFit="1" customWidth="1"/>
    <col min="5641" max="5641" width="10.42578125" style="11" customWidth="1"/>
    <col min="5642" max="5642" width="8.85546875" style="11"/>
    <col min="5643" max="5643" width="13.28515625" style="11" bestFit="1" customWidth="1"/>
    <col min="5644" max="5644" width="16.28515625" style="11" bestFit="1" customWidth="1"/>
    <col min="5645" max="5887" width="8.85546875" style="11"/>
    <col min="5888" max="5888" width="6.28515625" style="11" customWidth="1"/>
    <col min="5889" max="5889" width="6" style="11" customWidth="1"/>
    <col min="5890" max="5890" width="18.28515625" style="11" customWidth="1"/>
    <col min="5891" max="5891" width="11.42578125" style="11" customWidth="1"/>
    <col min="5892" max="5892" width="11.28515625" style="11" customWidth="1"/>
    <col min="5893" max="5893" width="8.85546875" style="11"/>
    <col min="5894" max="5894" width="13.28515625" style="11" bestFit="1" customWidth="1"/>
    <col min="5895" max="5895" width="12.42578125" style="11" customWidth="1"/>
    <col min="5896" max="5896" width="13.28515625" style="11" bestFit="1" customWidth="1"/>
    <col min="5897" max="5897" width="10.42578125" style="11" customWidth="1"/>
    <col min="5898" max="5898" width="8.85546875" style="11"/>
    <col min="5899" max="5899" width="13.28515625" style="11" bestFit="1" customWidth="1"/>
    <col min="5900" max="5900" width="16.28515625" style="11" bestFit="1" customWidth="1"/>
    <col min="5901" max="6143" width="8.85546875" style="11"/>
    <col min="6144" max="6144" width="6.28515625" style="11" customWidth="1"/>
    <col min="6145" max="6145" width="6" style="11" customWidth="1"/>
    <col min="6146" max="6146" width="18.28515625" style="11" customWidth="1"/>
    <col min="6147" max="6147" width="11.42578125" style="11" customWidth="1"/>
    <col min="6148" max="6148" width="11.28515625" style="11" customWidth="1"/>
    <col min="6149" max="6149" width="8.85546875" style="11"/>
    <col min="6150" max="6150" width="13.28515625" style="11" bestFit="1" customWidth="1"/>
    <col min="6151" max="6151" width="12.42578125" style="11" customWidth="1"/>
    <col min="6152" max="6152" width="13.28515625" style="11" bestFit="1" customWidth="1"/>
    <col min="6153" max="6153" width="10.42578125" style="11" customWidth="1"/>
    <col min="6154" max="6154" width="8.85546875" style="11"/>
    <col min="6155" max="6155" width="13.28515625" style="11" bestFit="1" customWidth="1"/>
    <col min="6156" max="6156" width="16.28515625" style="11" bestFit="1" customWidth="1"/>
    <col min="6157" max="6399" width="8.85546875" style="11"/>
    <col min="6400" max="6400" width="6.28515625" style="11" customWidth="1"/>
    <col min="6401" max="6401" width="6" style="11" customWidth="1"/>
    <col min="6402" max="6402" width="18.28515625" style="11" customWidth="1"/>
    <col min="6403" max="6403" width="11.42578125" style="11" customWidth="1"/>
    <col min="6404" max="6404" width="11.28515625" style="11" customWidth="1"/>
    <col min="6405" max="6405" width="8.85546875" style="11"/>
    <col min="6406" max="6406" width="13.28515625" style="11" bestFit="1" customWidth="1"/>
    <col min="6407" max="6407" width="12.42578125" style="11" customWidth="1"/>
    <col min="6408" max="6408" width="13.28515625" style="11" bestFit="1" customWidth="1"/>
    <col min="6409" max="6409" width="10.42578125" style="11" customWidth="1"/>
    <col min="6410" max="6410" width="8.85546875" style="11"/>
    <col min="6411" max="6411" width="13.28515625" style="11" bestFit="1" customWidth="1"/>
    <col min="6412" max="6412" width="16.28515625" style="11" bestFit="1" customWidth="1"/>
    <col min="6413" max="6655" width="8.85546875" style="11"/>
    <col min="6656" max="6656" width="6.28515625" style="11" customWidth="1"/>
    <col min="6657" max="6657" width="6" style="11" customWidth="1"/>
    <col min="6658" max="6658" width="18.28515625" style="11" customWidth="1"/>
    <col min="6659" max="6659" width="11.42578125" style="11" customWidth="1"/>
    <col min="6660" max="6660" width="11.28515625" style="11" customWidth="1"/>
    <col min="6661" max="6661" width="8.85546875" style="11"/>
    <col min="6662" max="6662" width="13.28515625" style="11" bestFit="1" customWidth="1"/>
    <col min="6663" max="6663" width="12.42578125" style="11" customWidth="1"/>
    <col min="6664" max="6664" width="13.28515625" style="11" bestFit="1" customWidth="1"/>
    <col min="6665" max="6665" width="10.42578125" style="11" customWidth="1"/>
    <col min="6666" max="6666" width="8.85546875" style="11"/>
    <col min="6667" max="6667" width="13.28515625" style="11" bestFit="1" customWidth="1"/>
    <col min="6668" max="6668" width="16.28515625" style="11" bestFit="1" customWidth="1"/>
    <col min="6669" max="6911" width="8.85546875" style="11"/>
    <col min="6912" max="6912" width="6.28515625" style="11" customWidth="1"/>
    <col min="6913" max="6913" width="6" style="11" customWidth="1"/>
    <col min="6914" max="6914" width="18.28515625" style="11" customWidth="1"/>
    <col min="6915" max="6915" width="11.42578125" style="11" customWidth="1"/>
    <col min="6916" max="6916" width="11.28515625" style="11" customWidth="1"/>
    <col min="6917" max="6917" width="8.85546875" style="11"/>
    <col min="6918" max="6918" width="13.28515625" style="11" bestFit="1" customWidth="1"/>
    <col min="6919" max="6919" width="12.42578125" style="11" customWidth="1"/>
    <col min="6920" max="6920" width="13.28515625" style="11" bestFit="1" customWidth="1"/>
    <col min="6921" max="6921" width="10.42578125" style="11" customWidth="1"/>
    <col min="6922" max="6922" width="8.85546875" style="11"/>
    <col min="6923" max="6923" width="13.28515625" style="11" bestFit="1" customWidth="1"/>
    <col min="6924" max="6924" width="16.28515625" style="11" bestFit="1" customWidth="1"/>
    <col min="6925" max="7167" width="8.85546875" style="11"/>
    <col min="7168" max="7168" width="6.28515625" style="11" customWidth="1"/>
    <col min="7169" max="7169" width="6" style="11" customWidth="1"/>
    <col min="7170" max="7170" width="18.28515625" style="11" customWidth="1"/>
    <col min="7171" max="7171" width="11.42578125" style="11" customWidth="1"/>
    <col min="7172" max="7172" width="11.28515625" style="11" customWidth="1"/>
    <col min="7173" max="7173" width="8.85546875" style="11"/>
    <col min="7174" max="7174" width="13.28515625" style="11" bestFit="1" customWidth="1"/>
    <col min="7175" max="7175" width="12.42578125" style="11" customWidth="1"/>
    <col min="7176" max="7176" width="13.28515625" style="11" bestFit="1" customWidth="1"/>
    <col min="7177" max="7177" width="10.42578125" style="11" customWidth="1"/>
    <col min="7178" max="7178" width="8.85546875" style="11"/>
    <col min="7179" max="7179" width="13.28515625" style="11" bestFit="1" customWidth="1"/>
    <col min="7180" max="7180" width="16.28515625" style="11" bestFit="1" customWidth="1"/>
    <col min="7181" max="7423" width="8.85546875" style="11"/>
    <col min="7424" max="7424" width="6.28515625" style="11" customWidth="1"/>
    <col min="7425" max="7425" width="6" style="11" customWidth="1"/>
    <col min="7426" max="7426" width="18.28515625" style="11" customWidth="1"/>
    <col min="7427" max="7427" width="11.42578125" style="11" customWidth="1"/>
    <col min="7428" max="7428" width="11.28515625" style="11" customWidth="1"/>
    <col min="7429" max="7429" width="8.85546875" style="11"/>
    <col min="7430" max="7430" width="13.28515625" style="11" bestFit="1" customWidth="1"/>
    <col min="7431" max="7431" width="12.42578125" style="11" customWidth="1"/>
    <col min="7432" max="7432" width="13.28515625" style="11" bestFit="1" customWidth="1"/>
    <col min="7433" max="7433" width="10.42578125" style="11" customWidth="1"/>
    <col min="7434" max="7434" width="8.85546875" style="11"/>
    <col min="7435" max="7435" width="13.28515625" style="11" bestFit="1" customWidth="1"/>
    <col min="7436" max="7436" width="16.28515625" style="11" bestFit="1" customWidth="1"/>
    <col min="7437" max="7679" width="8.85546875" style="11"/>
    <col min="7680" max="7680" width="6.28515625" style="11" customWidth="1"/>
    <col min="7681" max="7681" width="6" style="11" customWidth="1"/>
    <col min="7682" max="7682" width="18.28515625" style="11" customWidth="1"/>
    <col min="7683" max="7683" width="11.42578125" style="11" customWidth="1"/>
    <col min="7684" max="7684" width="11.28515625" style="11" customWidth="1"/>
    <col min="7685" max="7685" width="8.85546875" style="11"/>
    <col min="7686" max="7686" width="13.28515625" style="11" bestFit="1" customWidth="1"/>
    <col min="7687" max="7687" width="12.42578125" style="11" customWidth="1"/>
    <col min="7688" max="7688" width="13.28515625" style="11" bestFit="1" customWidth="1"/>
    <col min="7689" max="7689" width="10.42578125" style="11" customWidth="1"/>
    <col min="7690" max="7690" width="8.85546875" style="11"/>
    <col min="7691" max="7691" width="13.28515625" style="11" bestFit="1" customWidth="1"/>
    <col min="7692" max="7692" width="16.28515625" style="11" bestFit="1" customWidth="1"/>
    <col min="7693" max="7935" width="8.85546875" style="11"/>
    <col min="7936" max="7936" width="6.28515625" style="11" customWidth="1"/>
    <col min="7937" max="7937" width="6" style="11" customWidth="1"/>
    <col min="7938" max="7938" width="18.28515625" style="11" customWidth="1"/>
    <col min="7939" max="7939" width="11.42578125" style="11" customWidth="1"/>
    <col min="7940" max="7940" width="11.28515625" style="11" customWidth="1"/>
    <col min="7941" max="7941" width="8.85546875" style="11"/>
    <col min="7942" max="7942" width="13.28515625" style="11" bestFit="1" customWidth="1"/>
    <col min="7943" max="7943" width="12.42578125" style="11" customWidth="1"/>
    <col min="7944" max="7944" width="13.28515625" style="11" bestFit="1" customWidth="1"/>
    <col min="7945" max="7945" width="10.42578125" style="11" customWidth="1"/>
    <col min="7946" max="7946" width="8.85546875" style="11"/>
    <col min="7947" max="7947" width="13.28515625" style="11" bestFit="1" customWidth="1"/>
    <col min="7948" max="7948" width="16.28515625" style="11" bestFit="1" customWidth="1"/>
    <col min="7949" max="8191" width="8.85546875" style="11"/>
    <col min="8192" max="8192" width="6.28515625" style="11" customWidth="1"/>
    <col min="8193" max="8193" width="6" style="11" customWidth="1"/>
    <col min="8194" max="8194" width="18.28515625" style="11" customWidth="1"/>
    <col min="8195" max="8195" width="11.42578125" style="11" customWidth="1"/>
    <col min="8196" max="8196" width="11.28515625" style="11" customWidth="1"/>
    <col min="8197" max="8197" width="8.85546875" style="11"/>
    <col min="8198" max="8198" width="13.28515625" style="11" bestFit="1" customWidth="1"/>
    <col min="8199" max="8199" width="12.42578125" style="11" customWidth="1"/>
    <col min="8200" max="8200" width="13.28515625" style="11" bestFit="1" customWidth="1"/>
    <col min="8201" max="8201" width="10.42578125" style="11" customWidth="1"/>
    <col min="8202" max="8202" width="8.85546875" style="11"/>
    <col min="8203" max="8203" width="13.28515625" style="11" bestFit="1" customWidth="1"/>
    <col min="8204" max="8204" width="16.28515625" style="11" bestFit="1" customWidth="1"/>
    <col min="8205" max="8447" width="8.85546875" style="11"/>
    <col min="8448" max="8448" width="6.28515625" style="11" customWidth="1"/>
    <col min="8449" max="8449" width="6" style="11" customWidth="1"/>
    <col min="8450" max="8450" width="18.28515625" style="11" customWidth="1"/>
    <col min="8451" max="8451" width="11.42578125" style="11" customWidth="1"/>
    <col min="8452" max="8452" width="11.28515625" style="11" customWidth="1"/>
    <col min="8453" max="8453" width="8.85546875" style="11"/>
    <col min="8454" max="8454" width="13.28515625" style="11" bestFit="1" customWidth="1"/>
    <col min="8455" max="8455" width="12.42578125" style="11" customWidth="1"/>
    <col min="8456" max="8456" width="13.28515625" style="11" bestFit="1" customWidth="1"/>
    <col min="8457" max="8457" width="10.42578125" style="11" customWidth="1"/>
    <col min="8458" max="8458" width="8.85546875" style="11"/>
    <col min="8459" max="8459" width="13.28515625" style="11" bestFit="1" customWidth="1"/>
    <col min="8460" max="8460" width="16.28515625" style="11" bestFit="1" customWidth="1"/>
    <col min="8461" max="8703" width="8.85546875" style="11"/>
    <col min="8704" max="8704" width="6.28515625" style="11" customWidth="1"/>
    <col min="8705" max="8705" width="6" style="11" customWidth="1"/>
    <col min="8706" max="8706" width="18.28515625" style="11" customWidth="1"/>
    <col min="8707" max="8707" width="11.42578125" style="11" customWidth="1"/>
    <col min="8708" max="8708" width="11.28515625" style="11" customWidth="1"/>
    <col min="8709" max="8709" width="8.85546875" style="11"/>
    <col min="8710" max="8710" width="13.28515625" style="11" bestFit="1" customWidth="1"/>
    <col min="8711" max="8711" width="12.42578125" style="11" customWidth="1"/>
    <col min="8712" max="8712" width="13.28515625" style="11" bestFit="1" customWidth="1"/>
    <col min="8713" max="8713" width="10.42578125" style="11" customWidth="1"/>
    <col min="8714" max="8714" width="8.85546875" style="11"/>
    <col min="8715" max="8715" width="13.28515625" style="11" bestFit="1" customWidth="1"/>
    <col min="8716" max="8716" width="16.28515625" style="11" bestFit="1" customWidth="1"/>
    <col min="8717" max="8959" width="8.85546875" style="11"/>
    <col min="8960" max="8960" width="6.28515625" style="11" customWidth="1"/>
    <col min="8961" max="8961" width="6" style="11" customWidth="1"/>
    <col min="8962" max="8962" width="18.28515625" style="11" customWidth="1"/>
    <col min="8963" max="8963" width="11.42578125" style="11" customWidth="1"/>
    <col min="8964" max="8964" width="11.28515625" style="11" customWidth="1"/>
    <col min="8965" max="8965" width="8.85546875" style="11"/>
    <col min="8966" max="8966" width="13.28515625" style="11" bestFit="1" customWidth="1"/>
    <col min="8967" max="8967" width="12.42578125" style="11" customWidth="1"/>
    <col min="8968" max="8968" width="13.28515625" style="11" bestFit="1" customWidth="1"/>
    <col min="8969" max="8969" width="10.42578125" style="11" customWidth="1"/>
    <col min="8970" max="8970" width="8.85546875" style="11"/>
    <col min="8971" max="8971" width="13.28515625" style="11" bestFit="1" customWidth="1"/>
    <col min="8972" max="8972" width="16.28515625" style="11" bestFit="1" customWidth="1"/>
    <col min="8973" max="9215" width="8.85546875" style="11"/>
    <col min="9216" max="9216" width="6.28515625" style="11" customWidth="1"/>
    <col min="9217" max="9217" width="6" style="11" customWidth="1"/>
    <col min="9218" max="9218" width="18.28515625" style="11" customWidth="1"/>
    <col min="9219" max="9219" width="11.42578125" style="11" customWidth="1"/>
    <col min="9220" max="9220" width="11.28515625" style="11" customWidth="1"/>
    <col min="9221" max="9221" width="8.85546875" style="11"/>
    <col min="9222" max="9222" width="13.28515625" style="11" bestFit="1" customWidth="1"/>
    <col min="9223" max="9223" width="12.42578125" style="11" customWidth="1"/>
    <col min="9224" max="9224" width="13.28515625" style="11" bestFit="1" customWidth="1"/>
    <col min="9225" max="9225" width="10.42578125" style="11" customWidth="1"/>
    <col min="9226" max="9226" width="8.85546875" style="11"/>
    <col min="9227" max="9227" width="13.28515625" style="11" bestFit="1" customWidth="1"/>
    <col min="9228" max="9228" width="16.28515625" style="11" bestFit="1" customWidth="1"/>
    <col min="9229" max="9471" width="8.85546875" style="11"/>
    <col min="9472" max="9472" width="6.28515625" style="11" customWidth="1"/>
    <col min="9473" max="9473" width="6" style="11" customWidth="1"/>
    <col min="9474" max="9474" width="18.28515625" style="11" customWidth="1"/>
    <col min="9475" max="9475" width="11.42578125" style="11" customWidth="1"/>
    <col min="9476" max="9476" width="11.28515625" style="11" customWidth="1"/>
    <col min="9477" max="9477" width="8.85546875" style="11"/>
    <col min="9478" max="9478" width="13.28515625" style="11" bestFit="1" customWidth="1"/>
    <col min="9479" max="9479" width="12.42578125" style="11" customWidth="1"/>
    <col min="9480" max="9480" width="13.28515625" style="11" bestFit="1" customWidth="1"/>
    <col min="9481" max="9481" width="10.42578125" style="11" customWidth="1"/>
    <col min="9482" max="9482" width="8.85546875" style="11"/>
    <col min="9483" max="9483" width="13.28515625" style="11" bestFit="1" customWidth="1"/>
    <col min="9484" max="9484" width="16.28515625" style="11" bestFit="1" customWidth="1"/>
    <col min="9485" max="9727" width="8.85546875" style="11"/>
    <col min="9728" max="9728" width="6.28515625" style="11" customWidth="1"/>
    <col min="9729" max="9729" width="6" style="11" customWidth="1"/>
    <col min="9730" max="9730" width="18.28515625" style="11" customWidth="1"/>
    <col min="9731" max="9731" width="11.42578125" style="11" customWidth="1"/>
    <col min="9732" max="9732" width="11.28515625" style="11" customWidth="1"/>
    <col min="9733" max="9733" width="8.85546875" style="11"/>
    <col min="9734" max="9734" width="13.28515625" style="11" bestFit="1" customWidth="1"/>
    <col min="9735" max="9735" width="12.42578125" style="11" customWidth="1"/>
    <col min="9736" max="9736" width="13.28515625" style="11" bestFit="1" customWidth="1"/>
    <col min="9737" max="9737" width="10.42578125" style="11" customWidth="1"/>
    <col min="9738" max="9738" width="8.85546875" style="11"/>
    <col min="9739" max="9739" width="13.28515625" style="11" bestFit="1" customWidth="1"/>
    <col min="9740" max="9740" width="16.28515625" style="11" bestFit="1" customWidth="1"/>
    <col min="9741" max="9983" width="8.85546875" style="11"/>
    <col min="9984" max="9984" width="6.28515625" style="11" customWidth="1"/>
    <col min="9985" max="9985" width="6" style="11" customWidth="1"/>
    <col min="9986" max="9986" width="18.28515625" style="11" customWidth="1"/>
    <col min="9987" max="9987" width="11.42578125" style="11" customWidth="1"/>
    <col min="9988" max="9988" width="11.28515625" style="11" customWidth="1"/>
    <col min="9989" max="9989" width="8.85546875" style="11"/>
    <col min="9990" max="9990" width="13.28515625" style="11" bestFit="1" customWidth="1"/>
    <col min="9991" max="9991" width="12.42578125" style="11" customWidth="1"/>
    <col min="9992" max="9992" width="13.28515625" style="11" bestFit="1" customWidth="1"/>
    <col min="9993" max="9993" width="10.42578125" style="11" customWidth="1"/>
    <col min="9994" max="9994" width="8.85546875" style="11"/>
    <col min="9995" max="9995" width="13.28515625" style="11" bestFit="1" customWidth="1"/>
    <col min="9996" max="9996" width="16.28515625" style="11" bestFit="1" customWidth="1"/>
    <col min="9997" max="10239" width="8.85546875" style="11"/>
    <col min="10240" max="10240" width="6.28515625" style="11" customWidth="1"/>
    <col min="10241" max="10241" width="6" style="11" customWidth="1"/>
    <col min="10242" max="10242" width="18.28515625" style="11" customWidth="1"/>
    <col min="10243" max="10243" width="11.42578125" style="11" customWidth="1"/>
    <col min="10244" max="10244" width="11.28515625" style="11" customWidth="1"/>
    <col min="10245" max="10245" width="8.85546875" style="11"/>
    <col min="10246" max="10246" width="13.28515625" style="11" bestFit="1" customWidth="1"/>
    <col min="10247" max="10247" width="12.42578125" style="11" customWidth="1"/>
    <col min="10248" max="10248" width="13.28515625" style="11" bestFit="1" customWidth="1"/>
    <col min="10249" max="10249" width="10.42578125" style="11" customWidth="1"/>
    <col min="10250" max="10250" width="8.85546875" style="11"/>
    <col min="10251" max="10251" width="13.28515625" style="11" bestFit="1" customWidth="1"/>
    <col min="10252" max="10252" width="16.28515625" style="11" bestFit="1" customWidth="1"/>
    <col min="10253" max="10495" width="8.85546875" style="11"/>
    <col min="10496" max="10496" width="6.28515625" style="11" customWidth="1"/>
    <col min="10497" max="10497" width="6" style="11" customWidth="1"/>
    <col min="10498" max="10498" width="18.28515625" style="11" customWidth="1"/>
    <col min="10499" max="10499" width="11.42578125" style="11" customWidth="1"/>
    <col min="10500" max="10500" width="11.28515625" style="11" customWidth="1"/>
    <col min="10501" max="10501" width="8.85546875" style="11"/>
    <col min="10502" max="10502" width="13.28515625" style="11" bestFit="1" customWidth="1"/>
    <col min="10503" max="10503" width="12.42578125" style="11" customWidth="1"/>
    <col min="10504" max="10504" width="13.28515625" style="11" bestFit="1" customWidth="1"/>
    <col min="10505" max="10505" width="10.42578125" style="11" customWidth="1"/>
    <col min="10506" max="10506" width="8.85546875" style="11"/>
    <col min="10507" max="10507" width="13.28515625" style="11" bestFit="1" customWidth="1"/>
    <col min="10508" max="10508" width="16.28515625" style="11" bestFit="1" customWidth="1"/>
    <col min="10509" max="10751" width="8.85546875" style="11"/>
    <col min="10752" max="10752" width="6.28515625" style="11" customWidth="1"/>
    <col min="10753" max="10753" width="6" style="11" customWidth="1"/>
    <col min="10754" max="10754" width="18.28515625" style="11" customWidth="1"/>
    <col min="10755" max="10755" width="11.42578125" style="11" customWidth="1"/>
    <col min="10756" max="10756" width="11.28515625" style="11" customWidth="1"/>
    <col min="10757" max="10757" width="8.85546875" style="11"/>
    <col min="10758" max="10758" width="13.28515625" style="11" bestFit="1" customWidth="1"/>
    <col min="10759" max="10759" width="12.42578125" style="11" customWidth="1"/>
    <col min="10760" max="10760" width="13.28515625" style="11" bestFit="1" customWidth="1"/>
    <col min="10761" max="10761" width="10.42578125" style="11" customWidth="1"/>
    <col min="10762" max="10762" width="8.85546875" style="11"/>
    <col min="10763" max="10763" width="13.28515625" style="11" bestFit="1" customWidth="1"/>
    <col min="10764" max="10764" width="16.28515625" style="11" bestFit="1" customWidth="1"/>
    <col min="10765" max="11007" width="8.85546875" style="11"/>
    <col min="11008" max="11008" width="6.28515625" style="11" customWidth="1"/>
    <col min="11009" max="11009" width="6" style="11" customWidth="1"/>
    <col min="11010" max="11010" width="18.28515625" style="11" customWidth="1"/>
    <col min="11011" max="11011" width="11.42578125" style="11" customWidth="1"/>
    <col min="11012" max="11012" width="11.28515625" style="11" customWidth="1"/>
    <col min="11013" max="11013" width="8.85546875" style="11"/>
    <col min="11014" max="11014" width="13.28515625" style="11" bestFit="1" customWidth="1"/>
    <col min="11015" max="11015" width="12.42578125" style="11" customWidth="1"/>
    <col min="11016" max="11016" width="13.28515625" style="11" bestFit="1" customWidth="1"/>
    <col min="11017" max="11017" width="10.42578125" style="11" customWidth="1"/>
    <col min="11018" max="11018" width="8.85546875" style="11"/>
    <col min="11019" max="11019" width="13.28515625" style="11" bestFit="1" customWidth="1"/>
    <col min="11020" max="11020" width="16.28515625" style="11" bestFit="1" customWidth="1"/>
    <col min="11021" max="11263" width="8.85546875" style="11"/>
    <col min="11264" max="11264" width="6.28515625" style="11" customWidth="1"/>
    <col min="11265" max="11265" width="6" style="11" customWidth="1"/>
    <col min="11266" max="11266" width="18.28515625" style="11" customWidth="1"/>
    <col min="11267" max="11267" width="11.42578125" style="11" customWidth="1"/>
    <col min="11268" max="11268" width="11.28515625" style="11" customWidth="1"/>
    <col min="11269" max="11269" width="8.85546875" style="11"/>
    <col min="11270" max="11270" width="13.28515625" style="11" bestFit="1" customWidth="1"/>
    <col min="11271" max="11271" width="12.42578125" style="11" customWidth="1"/>
    <col min="11272" max="11272" width="13.28515625" style="11" bestFit="1" customWidth="1"/>
    <col min="11273" max="11273" width="10.42578125" style="11" customWidth="1"/>
    <col min="11274" max="11274" width="8.85546875" style="11"/>
    <col min="11275" max="11275" width="13.28515625" style="11" bestFit="1" customWidth="1"/>
    <col min="11276" max="11276" width="16.28515625" style="11" bestFit="1" customWidth="1"/>
    <col min="11277" max="11519" width="8.85546875" style="11"/>
    <col min="11520" max="11520" width="6.28515625" style="11" customWidth="1"/>
    <col min="11521" max="11521" width="6" style="11" customWidth="1"/>
    <col min="11522" max="11522" width="18.28515625" style="11" customWidth="1"/>
    <col min="11523" max="11523" width="11.42578125" style="11" customWidth="1"/>
    <col min="11524" max="11524" width="11.28515625" style="11" customWidth="1"/>
    <col min="11525" max="11525" width="8.85546875" style="11"/>
    <col min="11526" max="11526" width="13.28515625" style="11" bestFit="1" customWidth="1"/>
    <col min="11527" max="11527" width="12.42578125" style="11" customWidth="1"/>
    <col min="11528" max="11528" width="13.28515625" style="11" bestFit="1" customWidth="1"/>
    <col min="11529" max="11529" width="10.42578125" style="11" customWidth="1"/>
    <col min="11530" max="11530" width="8.85546875" style="11"/>
    <col min="11531" max="11531" width="13.28515625" style="11" bestFit="1" customWidth="1"/>
    <col min="11532" max="11532" width="16.28515625" style="11" bestFit="1" customWidth="1"/>
    <col min="11533" max="11775" width="8.85546875" style="11"/>
    <col min="11776" max="11776" width="6.28515625" style="11" customWidth="1"/>
    <col min="11777" max="11777" width="6" style="11" customWidth="1"/>
    <col min="11778" max="11778" width="18.28515625" style="11" customWidth="1"/>
    <col min="11779" max="11779" width="11.42578125" style="11" customWidth="1"/>
    <col min="11780" max="11780" width="11.28515625" style="11" customWidth="1"/>
    <col min="11781" max="11781" width="8.85546875" style="11"/>
    <col min="11782" max="11782" width="13.28515625" style="11" bestFit="1" customWidth="1"/>
    <col min="11783" max="11783" width="12.42578125" style="11" customWidth="1"/>
    <col min="11784" max="11784" width="13.28515625" style="11" bestFit="1" customWidth="1"/>
    <col min="11785" max="11785" width="10.42578125" style="11" customWidth="1"/>
    <col min="11786" max="11786" width="8.85546875" style="11"/>
    <col min="11787" max="11787" width="13.28515625" style="11" bestFit="1" customWidth="1"/>
    <col min="11788" max="11788" width="16.28515625" style="11" bestFit="1" customWidth="1"/>
    <col min="11789" max="12031" width="8.85546875" style="11"/>
    <col min="12032" max="12032" width="6.28515625" style="11" customWidth="1"/>
    <col min="12033" max="12033" width="6" style="11" customWidth="1"/>
    <col min="12034" max="12034" width="18.28515625" style="11" customWidth="1"/>
    <col min="12035" max="12035" width="11.42578125" style="11" customWidth="1"/>
    <col min="12036" max="12036" width="11.28515625" style="11" customWidth="1"/>
    <col min="12037" max="12037" width="8.85546875" style="11"/>
    <col min="12038" max="12038" width="13.28515625" style="11" bestFit="1" customWidth="1"/>
    <col min="12039" max="12039" width="12.42578125" style="11" customWidth="1"/>
    <col min="12040" max="12040" width="13.28515625" style="11" bestFit="1" customWidth="1"/>
    <col min="12041" max="12041" width="10.42578125" style="11" customWidth="1"/>
    <col min="12042" max="12042" width="8.85546875" style="11"/>
    <col min="12043" max="12043" width="13.28515625" style="11" bestFit="1" customWidth="1"/>
    <col min="12044" max="12044" width="16.28515625" style="11" bestFit="1" customWidth="1"/>
    <col min="12045" max="12287" width="8.85546875" style="11"/>
    <col min="12288" max="12288" width="6.28515625" style="11" customWidth="1"/>
    <col min="12289" max="12289" width="6" style="11" customWidth="1"/>
    <col min="12290" max="12290" width="18.28515625" style="11" customWidth="1"/>
    <col min="12291" max="12291" width="11.42578125" style="11" customWidth="1"/>
    <col min="12292" max="12292" width="11.28515625" style="11" customWidth="1"/>
    <col min="12293" max="12293" width="8.85546875" style="11"/>
    <col min="12294" max="12294" width="13.28515625" style="11" bestFit="1" customWidth="1"/>
    <col min="12295" max="12295" width="12.42578125" style="11" customWidth="1"/>
    <col min="12296" max="12296" width="13.28515625" style="11" bestFit="1" customWidth="1"/>
    <col min="12297" max="12297" width="10.42578125" style="11" customWidth="1"/>
    <col min="12298" max="12298" width="8.85546875" style="11"/>
    <col min="12299" max="12299" width="13.28515625" style="11" bestFit="1" customWidth="1"/>
    <col min="12300" max="12300" width="16.28515625" style="11" bestFit="1" customWidth="1"/>
    <col min="12301" max="12543" width="8.85546875" style="11"/>
    <col min="12544" max="12544" width="6.28515625" style="11" customWidth="1"/>
    <col min="12545" max="12545" width="6" style="11" customWidth="1"/>
    <col min="12546" max="12546" width="18.28515625" style="11" customWidth="1"/>
    <col min="12547" max="12547" width="11.42578125" style="11" customWidth="1"/>
    <col min="12548" max="12548" width="11.28515625" style="11" customWidth="1"/>
    <col min="12549" max="12549" width="8.85546875" style="11"/>
    <col min="12550" max="12550" width="13.28515625" style="11" bestFit="1" customWidth="1"/>
    <col min="12551" max="12551" width="12.42578125" style="11" customWidth="1"/>
    <col min="12552" max="12552" width="13.28515625" style="11" bestFit="1" customWidth="1"/>
    <col min="12553" max="12553" width="10.42578125" style="11" customWidth="1"/>
    <col min="12554" max="12554" width="8.85546875" style="11"/>
    <col min="12555" max="12555" width="13.28515625" style="11" bestFit="1" customWidth="1"/>
    <col min="12556" max="12556" width="16.28515625" style="11" bestFit="1" customWidth="1"/>
    <col min="12557" max="12799" width="8.85546875" style="11"/>
    <col min="12800" max="12800" width="6.28515625" style="11" customWidth="1"/>
    <col min="12801" max="12801" width="6" style="11" customWidth="1"/>
    <col min="12802" max="12802" width="18.28515625" style="11" customWidth="1"/>
    <col min="12803" max="12803" width="11.42578125" style="11" customWidth="1"/>
    <col min="12804" max="12804" width="11.28515625" style="11" customWidth="1"/>
    <col min="12805" max="12805" width="8.85546875" style="11"/>
    <col min="12806" max="12806" width="13.28515625" style="11" bestFit="1" customWidth="1"/>
    <col min="12807" max="12807" width="12.42578125" style="11" customWidth="1"/>
    <col min="12808" max="12808" width="13.28515625" style="11" bestFit="1" customWidth="1"/>
    <col min="12809" max="12809" width="10.42578125" style="11" customWidth="1"/>
    <col min="12810" max="12810" width="8.85546875" style="11"/>
    <col min="12811" max="12811" width="13.28515625" style="11" bestFit="1" customWidth="1"/>
    <col min="12812" max="12812" width="16.28515625" style="11" bestFit="1" customWidth="1"/>
    <col min="12813" max="13055" width="8.85546875" style="11"/>
    <col min="13056" max="13056" width="6.28515625" style="11" customWidth="1"/>
    <col min="13057" max="13057" width="6" style="11" customWidth="1"/>
    <col min="13058" max="13058" width="18.28515625" style="11" customWidth="1"/>
    <col min="13059" max="13059" width="11.42578125" style="11" customWidth="1"/>
    <col min="13060" max="13060" width="11.28515625" style="11" customWidth="1"/>
    <col min="13061" max="13061" width="8.85546875" style="11"/>
    <col min="13062" max="13062" width="13.28515625" style="11" bestFit="1" customWidth="1"/>
    <col min="13063" max="13063" width="12.42578125" style="11" customWidth="1"/>
    <col min="13064" max="13064" width="13.28515625" style="11" bestFit="1" customWidth="1"/>
    <col min="13065" max="13065" width="10.42578125" style="11" customWidth="1"/>
    <col min="13066" max="13066" width="8.85546875" style="11"/>
    <col min="13067" max="13067" width="13.28515625" style="11" bestFit="1" customWidth="1"/>
    <col min="13068" max="13068" width="16.28515625" style="11" bestFit="1" customWidth="1"/>
    <col min="13069" max="13311" width="8.85546875" style="11"/>
    <col min="13312" max="13312" width="6.28515625" style="11" customWidth="1"/>
    <col min="13313" max="13313" width="6" style="11" customWidth="1"/>
    <col min="13314" max="13314" width="18.28515625" style="11" customWidth="1"/>
    <col min="13315" max="13315" width="11.42578125" style="11" customWidth="1"/>
    <col min="13316" max="13316" width="11.28515625" style="11" customWidth="1"/>
    <col min="13317" max="13317" width="8.85546875" style="11"/>
    <col min="13318" max="13318" width="13.28515625" style="11" bestFit="1" customWidth="1"/>
    <col min="13319" max="13319" width="12.42578125" style="11" customWidth="1"/>
    <col min="13320" max="13320" width="13.28515625" style="11" bestFit="1" customWidth="1"/>
    <col min="13321" max="13321" width="10.42578125" style="11" customWidth="1"/>
    <col min="13322" max="13322" width="8.85546875" style="11"/>
    <col min="13323" max="13323" width="13.28515625" style="11" bestFit="1" customWidth="1"/>
    <col min="13324" max="13324" width="16.28515625" style="11" bestFit="1" customWidth="1"/>
    <col min="13325" max="13567" width="8.85546875" style="11"/>
    <col min="13568" max="13568" width="6.28515625" style="11" customWidth="1"/>
    <col min="13569" max="13569" width="6" style="11" customWidth="1"/>
    <col min="13570" max="13570" width="18.28515625" style="11" customWidth="1"/>
    <col min="13571" max="13571" width="11.42578125" style="11" customWidth="1"/>
    <col min="13572" max="13572" width="11.28515625" style="11" customWidth="1"/>
    <col min="13573" max="13573" width="8.85546875" style="11"/>
    <col min="13574" max="13574" width="13.28515625" style="11" bestFit="1" customWidth="1"/>
    <col min="13575" max="13575" width="12.42578125" style="11" customWidth="1"/>
    <col min="13576" max="13576" width="13.28515625" style="11" bestFit="1" customWidth="1"/>
    <col min="13577" max="13577" width="10.42578125" style="11" customWidth="1"/>
    <col min="13578" max="13578" width="8.85546875" style="11"/>
    <col min="13579" max="13579" width="13.28515625" style="11" bestFit="1" customWidth="1"/>
    <col min="13580" max="13580" width="16.28515625" style="11" bestFit="1" customWidth="1"/>
    <col min="13581" max="13823" width="8.85546875" style="11"/>
    <col min="13824" max="13824" width="6.28515625" style="11" customWidth="1"/>
    <col min="13825" max="13825" width="6" style="11" customWidth="1"/>
    <col min="13826" max="13826" width="18.28515625" style="11" customWidth="1"/>
    <col min="13827" max="13827" width="11.42578125" style="11" customWidth="1"/>
    <col min="13828" max="13828" width="11.28515625" style="11" customWidth="1"/>
    <col min="13829" max="13829" width="8.85546875" style="11"/>
    <col min="13830" max="13830" width="13.28515625" style="11" bestFit="1" customWidth="1"/>
    <col min="13831" max="13831" width="12.42578125" style="11" customWidth="1"/>
    <col min="13832" max="13832" width="13.28515625" style="11" bestFit="1" customWidth="1"/>
    <col min="13833" max="13833" width="10.42578125" style="11" customWidth="1"/>
    <col min="13834" max="13834" width="8.85546875" style="11"/>
    <col min="13835" max="13835" width="13.28515625" style="11" bestFit="1" customWidth="1"/>
    <col min="13836" max="13836" width="16.28515625" style="11" bestFit="1" customWidth="1"/>
    <col min="13837" max="14079" width="8.85546875" style="11"/>
    <col min="14080" max="14080" width="6.28515625" style="11" customWidth="1"/>
    <col min="14081" max="14081" width="6" style="11" customWidth="1"/>
    <col min="14082" max="14082" width="18.28515625" style="11" customWidth="1"/>
    <col min="14083" max="14083" width="11.42578125" style="11" customWidth="1"/>
    <col min="14084" max="14084" width="11.28515625" style="11" customWidth="1"/>
    <col min="14085" max="14085" width="8.85546875" style="11"/>
    <col min="14086" max="14086" width="13.28515625" style="11" bestFit="1" customWidth="1"/>
    <col min="14087" max="14087" width="12.42578125" style="11" customWidth="1"/>
    <col min="14088" max="14088" width="13.28515625" style="11" bestFit="1" customWidth="1"/>
    <col min="14089" max="14089" width="10.42578125" style="11" customWidth="1"/>
    <col min="14090" max="14090" width="8.85546875" style="11"/>
    <col min="14091" max="14091" width="13.28515625" style="11" bestFit="1" customWidth="1"/>
    <col min="14092" max="14092" width="16.28515625" style="11" bestFit="1" customWidth="1"/>
    <col min="14093" max="14335" width="8.85546875" style="11"/>
    <col min="14336" max="14336" width="6.28515625" style="11" customWidth="1"/>
    <col min="14337" max="14337" width="6" style="11" customWidth="1"/>
    <col min="14338" max="14338" width="18.28515625" style="11" customWidth="1"/>
    <col min="14339" max="14339" width="11.42578125" style="11" customWidth="1"/>
    <col min="14340" max="14340" width="11.28515625" style="11" customWidth="1"/>
    <col min="14341" max="14341" width="8.85546875" style="11"/>
    <col min="14342" max="14342" width="13.28515625" style="11" bestFit="1" customWidth="1"/>
    <col min="14343" max="14343" width="12.42578125" style="11" customWidth="1"/>
    <col min="14344" max="14344" width="13.28515625" style="11" bestFit="1" customWidth="1"/>
    <col min="14345" max="14345" width="10.42578125" style="11" customWidth="1"/>
    <col min="14346" max="14346" width="8.85546875" style="11"/>
    <col min="14347" max="14347" width="13.28515625" style="11" bestFit="1" customWidth="1"/>
    <col min="14348" max="14348" width="16.28515625" style="11" bestFit="1" customWidth="1"/>
    <col min="14349" max="14591" width="8.85546875" style="11"/>
    <col min="14592" max="14592" width="6.28515625" style="11" customWidth="1"/>
    <col min="14593" max="14593" width="6" style="11" customWidth="1"/>
    <col min="14594" max="14594" width="18.28515625" style="11" customWidth="1"/>
    <col min="14595" max="14595" width="11.42578125" style="11" customWidth="1"/>
    <col min="14596" max="14596" width="11.28515625" style="11" customWidth="1"/>
    <col min="14597" max="14597" width="8.85546875" style="11"/>
    <col min="14598" max="14598" width="13.28515625" style="11" bestFit="1" customWidth="1"/>
    <col min="14599" max="14599" width="12.42578125" style="11" customWidth="1"/>
    <col min="14600" max="14600" width="13.28515625" style="11" bestFit="1" customWidth="1"/>
    <col min="14601" max="14601" width="10.42578125" style="11" customWidth="1"/>
    <col min="14602" max="14602" width="8.85546875" style="11"/>
    <col min="14603" max="14603" width="13.28515625" style="11" bestFit="1" customWidth="1"/>
    <col min="14604" max="14604" width="16.28515625" style="11" bestFit="1" customWidth="1"/>
    <col min="14605" max="14847" width="8.85546875" style="11"/>
    <col min="14848" max="14848" width="6.28515625" style="11" customWidth="1"/>
    <col min="14849" max="14849" width="6" style="11" customWidth="1"/>
    <col min="14850" max="14850" width="18.28515625" style="11" customWidth="1"/>
    <col min="14851" max="14851" width="11.42578125" style="11" customWidth="1"/>
    <col min="14852" max="14852" width="11.28515625" style="11" customWidth="1"/>
    <col min="14853" max="14853" width="8.85546875" style="11"/>
    <col min="14854" max="14854" width="13.28515625" style="11" bestFit="1" customWidth="1"/>
    <col min="14855" max="14855" width="12.42578125" style="11" customWidth="1"/>
    <col min="14856" max="14856" width="13.28515625" style="11" bestFit="1" customWidth="1"/>
    <col min="14857" max="14857" width="10.42578125" style="11" customWidth="1"/>
    <col min="14858" max="14858" width="8.85546875" style="11"/>
    <col min="14859" max="14859" width="13.28515625" style="11" bestFit="1" customWidth="1"/>
    <col min="14860" max="14860" width="16.28515625" style="11" bestFit="1" customWidth="1"/>
    <col min="14861" max="15103" width="8.85546875" style="11"/>
    <col min="15104" max="15104" width="6.28515625" style="11" customWidth="1"/>
    <col min="15105" max="15105" width="6" style="11" customWidth="1"/>
    <col min="15106" max="15106" width="18.28515625" style="11" customWidth="1"/>
    <col min="15107" max="15107" width="11.42578125" style="11" customWidth="1"/>
    <col min="15108" max="15108" width="11.28515625" style="11" customWidth="1"/>
    <col min="15109" max="15109" width="8.85546875" style="11"/>
    <col min="15110" max="15110" width="13.28515625" style="11" bestFit="1" customWidth="1"/>
    <col min="15111" max="15111" width="12.42578125" style="11" customWidth="1"/>
    <col min="15112" max="15112" width="13.28515625" style="11" bestFit="1" customWidth="1"/>
    <col min="15113" max="15113" width="10.42578125" style="11" customWidth="1"/>
    <col min="15114" max="15114" width="8.85546875" style="11"/>
    <col min="15115" max="15115" width="13.28515625" style="11" bestFit="1" customWidth="1"/>
    <col min="15116" max="15116" width="16.28515625" style="11" bestFit="1" customWidth="1"/>
    <col min="15117" max="15359" width="8.85546875" style="11"/>
    <col min="15360" max="15360" width="6.28515625" style="11" customWidth="1"/>
    <col min="15361" max="15361" width="6" style="11" customWidth="1"/>
    <col min="15362" max="15362" width="18.28515625" style="11" customWidth="1"/>
    <col min="15363" max="15363" width="11.42578125" style="11" customWidth="1"/>
    <col min="15364" max="15364" width="11.28515625" style="11" customWidth="1"/>
    <col min="15365" max="15365" width="8.85546875" style="11"/>
    <col min="15366" max="15366" width="13.28515625" style="11" bestFit="1" customWidth="1"/>
    <col min="15367" max="15367" width="12.42578125" style="11" customWidth="1"/>
    <col min="15368" max="15368" width="13.28515625" style="11" bestFit="1" customWidth="1"/>
    <col min="15369" max="15369" width="10.42578125" style="11" customWidth="1"/>
    <col min="15370" max="15370" width="8.85546875" style="11"/>
    <col min="15371" max="15371" width="13.28515625" style="11" bestFit="1" customWidth="1"/>
    <col min="15372" max="15372" width="16.28515625" style="11" bestFit="1" customWidth="1"/>
    <col min="15373" max="15615" width="8.85546875" style="11"/>
    <col min="15616" max="15616" width="6.28515625" style="11" customWidth="1"/>
    <col min="15617" max="15617" width="6" style="11" customWidth="1"/>
    <col min="15618" max="15618" width="18.28515625" style="11" customWidth="1"/>
    <col min="15619" max="15619" width="11.42578125" style="11" customWidth="1"/>
    <col min="15620" max="15620" width="11.28515625" style="11" customWidth="1"/>
    <col min="15621" max="15621" width="8.85546875" style="11"/>
    <col min="15622" max="15622" width="13.28515625" style="11" bestFit="1" customWidth="1"/>
    <col min="15623" max="15623" width="12.42578125" style="11" customWidth="1"/>
    <col min="15624" max="15624" width="13.28515625" style="11" bestFit="1" customWidth="1"/>
    <col min="15625" max="15625" width="10.42578125" style="11" customWidth="1"/>
    <col min="15626" max="15626" width="8.85546875" style="11"/>
    <col min="15627" max="15627" width="13.28515625" style="11" bestFit="1" customWidth="1"/>
    <col min="15628" max="15628" width="16.28515625" style="11" bestFit="1" customWidth="1"/>
    <col min="15629" max="15871" width="8.85546875" style="11"/>
    <col min="15872" max="15872" width="6.28515625" style="11" customWidth="1"/>
    <col min="15873" max="15873" width="6" style="11" customWidth="1"/>
    <col min="15874" max="15874" width="18.28515625" style="11" customWidth="1"/>
    <col min="15875" max="15875" width="11.42578125" style="11" customWidth="1"/>
    <col min="15876" max="15876" width="11.28515625" style="11" customWidth="1"/>
    <col min="15877" max="15877" width="8.85546875" style="11"/>
    <col min="15878" max="15878" width="13.28515625" style="11" bestFit="1" customWidth="1"/>
    <col min="15879" max="15879" width="12.42578125" style="11" customWidth="1"/>
    <col min="15880" max="15880" width="13.28515625" style="11" bestFit="1" customWidth="1"/>
    <col min="15881" max="15881" width="10.42578125" style="11" customWidth="1"/>
    <col min="15882" max="15882" width="8.85546875" style="11"/>
    <col min="15883" max="15883" width="13.28515625" style="11" bestFit="1" customWidth="1"/>
    <col min="15884" max="15884" width="16.28515625" style="11" bestFit="1" customWidth="1"/>
    <col min="15885" max="16127" width="8.85546875" style="11"/>
    <col min="16128" max="16128" width="6.28515625" style="11" customWidth="1"/>
    <col min="16129" max="16129" width="6" style="11" customWidth="1"/>
    <col min="16130" max="16130" width="18.28515625" style="11" customWidth="1"/>
    <col min="16131" max="16131" width="11.42578125" style="11" customWidth="1"/>
    <col min="16132" max="16132" width="11.28515625" style="11" customWidth="1"/>
    <col min="16133" max="16133" width="8.85546875" style="11"/>
    <col min="16134" max="16134" width="13.28515625" style="11" bestFit="1" customWidth="1"/>
    <col min="16135" max="16135" width="12.42578125" style="11" customWidth="1"/>
    <col min="16136" max="16136" width="13.28515625" style="11" bestFit="1" customWidth="1"/>
    <col min="16137" max="16137" width="10.42578125" style="11" customWidth="1"/>
    <col min="16138" max="16138" width="8.85546875" style="11"/>
    <col min="16139" max="16139" width="13.28515625" style="11" bestFit="1" customWidth="1"/>
    <col min="16140" max="16140" width="16.28515625" style="11" bestFit="1" customWidth="1"/>
    <col min="16141" max="16384" width="8.85546875" style="11"/>
  </cols>
  <sheetData>
    <row r="1" spans="1:12" ht="18.75" x14ac:dyDescent="0.3">
      <c r="A1" s="95" t="s">
        <v>243</v>
      </c>
      <c r="B1" s="95"/>
      <c r="C1" s="95"/>
      <c r="D1" s="95"/>
      <c r="E1" s="95"/>
      <c r="F1" s="95"/>
      <c r="G1" s="95"/>
      <c r="H1" s="95"/>
      <c r="J1" s="95"/>
      <c r="L1" s="95"/>
    </row>
    <row r="2" spans="1:12" ht="19.5" thickBot="1" x14ac:dyDescent="0.35">
      <c r="A2" s="96"/>
      <c r="B2" s="96"/>
      <c r="C2" s="96"/>
      <c r="D2" s="96"/>
      <c r="E2" s="96"/>
      <c r="F2" s="96"/>
      <c r="G2" s="96"/>
      <c r="H2" s="96"/>
      <c r="J2" s="96"/>
      <c r="L2" s="96"/>
    </row>
    <row r="3" spans="1:12" x14ac:dyDescent="0.25">
      <c r="A3" s="175"/>
      <c r="B3" s="175"/>
      <c r="C3" s="126"/>
      <c r="D3" s="127"/>
      <c r="E3" s="176" t="s">
        <v>244</v>
      </c>
      <c r="F3" s="177"/>
      <c r="G3" s="177"/>
      <c r="H3" s="178"/>
      <c r="I3" s="179" t="s">
        <v>245</v>
      </c>
      <c r="J3" s="180"/>
      <c r="K3" s="180"/>
      <c r="L3" s="181"/>
    </row>
    <row r="4" spans="1:12" ht="48.75" customHeight="1" x14ac:dyDescent="0.25">
      <c r="A4" s="175" t="s">
        <v>0</v>
      </c>
      <c r="B4" s="175"/>
      <c r="C4" s="126" t="s">
        <v>87</v>
      </c>
      <c r="D4" s="127" t="s">
        <v>246</v>
      </c>
      <c r="E4" s="118" t="s">
        <v>247</v>
      </c>
      <c r="F4" s="119" t="s">
        <v>3</v>
      </c>
      <c r="G4" s="119" t="s">
        <v>6</v>
      </c>
      <c r="H4" s="120" t="s">
        <v>248</v>
      </c>
      <c r="I4" s="121" t="s">
        <v>249</v>
      </c>
      <c r="J4" s="122" t="s">
        <v>3</v>
      </c>
      <c r="K4" s="122" t="s">
        <v>8</v>
      </c>
      <c r="L4" s="123" t="s">
        <v>13</v>
      </c>
    </row>
    <row r="5" spans="1:12" x14ac:dyDescent="0.25">
      <c r="A5" s="126"/>
      <c r="B5" s="126"/>
      <c r="C5" s="126"/>
      <c r="D5" s="127"/>
      <c r="E5" s="118"/>
      <c r="F5" s="119"/>
      <c r="G5" s="119">
        <v>1200</v>
      </c>
      <c r="H5" s="120">
        <v>4500</v>
      </c>
      <c r="I5" s="124"/>
      <c r="J5" s="122"/>
      <c r="K5" s="122">
        <v>1300</v>
      </c>
      <c r="L5" s="125">
        <v>4100</v>
      </c>
    </row>
    <row r="6" spans="1:12" x14ac:dyDescent="0.25">
      <c r="A6" s="4">
        <v>12</v>
      </c>
      <c r="B6" s="4">
        <v>2</v>
      </c>
      <c r="C6" s="4" t="s">
        <v>134</v>
      </c>
      <c r="D6" s="17">
        <v>1201</v>
      </c>
      <c r="E6" s="97" t="s">
        <v>250</v>
      </c>
      <c r="F6" s="98" t="s">
        <v>251</v>
      </c>
      <c r="G6" s="99">
        <v>24000</v>
      </c>
      <c r="H6" s="100">
        <v>12000</v>
      </c>
      <c r="I6" s="101" t="s">
        <v>252</v>
      </c>
      <c r="J6" s="98" t="s">
        <v>251</v>
      </c>
      <c r="K6" s="99">
        <v>12000</v>
      </c>
      <c r="L6" s="102">
        <v>24000</v>
      </c>
    </row>
    <row r="7" spans="1:12" x14ac:dyDescent="0.25">
      <c r="A7" s="4">
        <v>12</v>
      </c>
      <c r="B7" s="4">
        <v>5</v>
      </c>
      <c r="C7" s="4" t="s">
        <v>133</v>
      </c>
      <c r="D7" s="17">
        <v>1202</v>
      </c>
      <c r="E7" s="97" t="s">
        <v>253</v>
      </c>
      <c r="F7" s="98" t="s">
        <v>251</v>
      </c>
      <c r="G7" s="99">
        <v>48000</v>
      </c>
      <c r="H7" s="100">
        <v>28000</v>
      </c>
      <c r="I7" s="101" t="s">
        <v>254</v>
      </c>
      <c r="J7" s="98" t="s">
        <v>251</v>
      </c>
      <c r="K7" s="99">
        <v>28000</v>
      </c>
      <c r="L7" s="102">
        <v>48000</v>
      </c>
    </row>
    <row r="8" spans="1:12" x14ac:dyDescent="0.25">
      <c r="A8" s="4">
        <v>12</v>
      </c>
      <c r="B8" s="4">
        <v>10</v>
      </c>
      <c r="C8" s="4" t="s">
        <v>134</v>
      </c>
      <c r="D8" s="17">
        <v>1203</v>
      </c>
      <c r="E8" s="97" t="s">
        <v>250</v>
      </c>
      <c r="F8" s="98" t="s">
        <v>251</v>
      </c>
      <c r="G8" s="103">
        <v>33000</v>
      </c>
      <c r="H8" s="100">
        <v>18000</v>
      </c>
      <c r="I8" s="101" t="s">
        <v>255</v>
      </c>
      <c r="J8" s="98" t="s">
        <v>251</v>
      </c>
      <c r="K8" s="99">
        <v>18000</v>
      </c>
      <c r="L8" s="102">
        <v>33000</v>
      </c>
    </row>
    <row r="9" spans="1:12" x14ac:dyDescent="0.25">
      <c r="A9" s="4">
        <v>12</v>
      </c>
      <c r="B9" s="4">
        <v>20</v>
      </c>
      <c r="C9" s="4" t="s">
        <v>132</v>
      </c>
      <c r="D9" s="17">
        <v>1204</v>
      </c>
      <c r="E9" s="97" t="s">
        <v>257</v>
      </c>
      <c r="F9" s="98" t="s">
        <v>251</v>
      </c>
      <c r="G9" s="103">
        <v>9400</v>
      </c>
      <c r="H9" s="100">
        <v>6000</v>
      </c>
      <c r="I9" s="101" t="s">
        <v>256</v>
      </c>
      <c r="J9" s="98" t="s">
        <v>251</v>
      </c>
      <c r="K9" s="99">
        <v>6000</v>
      </c>
      <c r="L9" s="102">
        <v>9400</v>
      </c>
    </row>
    <row r="10" spans="1:12" x14ac:dyDescent="0.25">
      <c r="A10" s="4">
        <v>12</v>
      </c>
      <c r="B10" s="4">
        <v>28</v>
      </c>
      <c r="C10" s="4" t="s">
        <v>132</v>
      </c>
      <c r="D10" s="19">
        <v>1205</v>
      </c>
      <c r="E10" s="104" t="s">
        <v>257</v>
      </c>
      <c r="F10" s="98" t="s">
        <v>251</v>
      </c>
      <c r="G10" s="105">
        <v>24000</v>
      </c>
      <c r="H10" s="106">
        <v>12000</v>
      </c>
      <c r="I10" s="107" t="s">
        <v>252</v>
      </c>
      <c r="J10" s="98" t="s">
        <v>251</v>
      </c>
      <c r="K10" s="103">
        <v>12000</v>
      </c>
      <c r="L10" s="103">
        <v>24000</v>
      </c>
    </row>
    <row r="11" spans="1:12" x14ac:dyDescent="0.25">
      <c r="A11" s="4"/>
      <c r="B11" s="4"/>
      <c r="C11" s="4"/>
      <c r="D11" s="20"/>
      <c r="E11" s="97"/>
      <c r="F11" s="98"/>
      <c r="G11" s="103"/>
      <c r="H11" s="100"/>
      <c r="I11" s="97"/>
      <c r="J11" s="98"/>
      <c r="K11" s="99"/>
      <c r="L11" s="108"/>
    </row>
    <row r="12" spans="1:12" x14ac:dyDescent="0.25">
      <c r="A12" s="4"/>
      <c r="B12" s="4"/>
      <c r="C12" s="4" t="s">
        <v>99</v>
      </c>
      <c r="D12" s="20"/>
      <c r="E12" s="97"/>
      <c r="F12" s="98"/>
      <c r="G12" s="103">
        <f>SUM(G6:G10)</f>
        <v>138400</v>
      </c>
      <c r="H12" s="100">
        <f>SUM(H6:H11)</f>
        <v>76000</v>
      </c>
      <c r="I12" s="97"/>
      <c r="J12" s="98"/>
      <c r="K12" s="99">
        <f>SUM(K6:K11)</f>
        <v>76000</v>
      </c>
      <c r="L12" s="102">
        <f>SUM(L6:L11)</f>
        <v>138400</v>
      </c>
    </row>
    <row r="13" spans="1:12" x14ac:dyDescent="0.25">
      <c r="A13" s="4"/>
      <c r="B13" s="4"/>
      <c r="C13" s="4"/>
      <c r="D13" s="20"/>
      <c r="E13" s="109"/>
      <c r="F13" s="98"/>
      <c r="G13" s="110" t="s">
        <v>251</v>
      </c>
      <c r="H13" s="111" t="s">
        <v>251</v>
      </c>
      <c r="I13" s="109"/>
      <c r="J13" s="98"/>
      <c r="K13" s="98" t="s">
        <v>251</v>
      </c>
      <c r="L13" s="111" t="s">
        <v>251</v>
      </c>
    </row>
    <row r="14" spans="1:12" x14ac:dyDescent="0.25">
      <c r="A14" s="4"/>
      <c r="B14" s="4"/>
      <c r="C14" s="4"/>
      <c r="D14" s="20"/>
      <c r="E14" s="97"/>
      <c r="F14" s="98"/>
      <c r="G14" s="99"/>
      <c r="H14" s="100"/>
      <c r="I14" s="97"/>
      <c r="J14" s="98"/>
      <c r="K14" s="99"/>
      <c r="L14" s="111"/>
    </row>
    <row r="15" spans="1:12" x14ac:dyDescent="0.25">
      <c r="A15" s="4"/>
      <c r="B15" s="4"/>
      <c r="C15" s="4"/>
      <c r="D15" s="20"/>
      <c r="E15" s="97"/>
      <c r="F15" s="98"/>
      <c r="G15" s="99"/>
      <c r="H15" s="100"/>
      <c r="I15" s="97"/>
      <c r="J15" s="98"/>
      <c r="K15" s="99"/>
      <c r="L15" s="111"/>
    </row>
    <row r="16" spans="1:12" x14ac:dyDescent="0.25">
      <c r="A16" s="4"/>
      <c r="B16" s="4"/>
      <c r="C16" s="42"/>
      <c r="D16" s="112"/>
      <c r="E16" s="97"/>
      <c r="F16" s="98"/>
      <c r="G16" s="99"/>
      <c r="H16" s="100"/>
      <c r="I16" s="97"/>
      <c r="J16" s="98"/>
      <c r="K16" s="99"/>
      <c r="L16" s="111"/>
    </row>
    <row r="17" spans="1:12" x14ac:dyDescent="0.25">
      <c r="A17" s="4"/>
      <c r="B17" s="4"/>
      <c r="C17" s="42"/>
      <c r="D17" s="34"/>
      <c r="E17" s="97"/>
      <c r="F17" s="98"/>
      <c r="G17" s="99"/>
      <c r="H17" s="100"/>
      <c r="I17" s="97"/>
      <c r="J17" s="98"/>
      <c r="K17" s="99"/>
      <c r="L17" s="111"/>
    </row>
    <row r="18" spans="1:12" ht="15.75" thickBot="1" x14ac:dyDescent="0.3">
      <c r="A18" s="4"/>
      <c r="B18" s="4"/>
      <c r="C18" s="4"/>
      <c r="D18" s="20"/>
      <c r="E18" s="113"/>
      <c r="F18" s="114"/>
      <c r="G18" s="115"/>
      <c r="H18" s="116"/>
      <c r="I18" s="113"/>
      <c r="J18" s="114"/>
      <c r="K18" s="115"/>
      <c r="L18" s="117"/>
    </row>
  </sheetData>
  <mergeCells count="4">
    <mergeCell ref="A3:B3"/>
    <mergeCell ref="E3:H3"/>
    <mergeCell ref="I3:L3"/>
    <mergeCell ref="A4:B4"/>
  </mergeCells>
  <pageMargins left="0.42" right="0.49" top="0.75" bottom="0.54" header="0.3" footer="0.3"/>
  <pageSetup scale="93" orientation="landscape" r:id="rId1"/>
  <headerFooter>
    <oddFooter>&amp;L&amp;F;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B8" sqref="B8"/>
    </sheetView>
  </sheetViews>
  <sheetFormatPr defaultColWidth="8.85546875" defaultRowHeight="15" x14ac:dyDescent="0.25"/>
  <cols>
    <col min="1" max="1" width="4.85546875" style="11" customWidth="1"/>
    <col min="2" max="2" width="6.28515625" style="11" customWidth="1"/>
    <col min="3" max="3" width="32.140625" style="11" customWidth="1"/>
    <col min="4" max="4" width="8.85546875" style="11"/>
    <col min="5" max="5" width="16.42578125" style="11" customWidth="1"/>
    <col min="6" max="6" width="11.42578125" style="11" bestFit="1" customWidth="1"/>
    <col min="7" max="7" width="8.85546875" style="11"/>
    <col min="8" max="8" width="11.42578125" style="11" bestFit="1" customWidth="1"/>
    <col min="9" max="16384" width="8.85546875" style="11"/>
  </cols>
  <sheetData>
    <row r="1" spans="1:9" ht="18.75" x14ac:dyDescent="0.3">
      <c r="A1" s="16" t="s">
        <v>267</v>
      </c>
    </row>
    <row r="2" spans="1:9" ht="15.75" thickBot="1" x14ac:dyDescent="0.3"/>
    <row r="3" spans="1:9" x14ac:dyDescent="0.25">
      <c r="E3" s="182" t="s">
        <v>244</v>
      </c>
      <c r="F3" s="183"/>
      <c r="G3" s="182" t="s">
        <v>245</v>
      </c>
      <c r="H3" s="184"/>
      <c r="I3" s="183"/>
    </row>
    <row r="4" spans="1:9" ht="15.75" thickBot="1" x14ac:dyDescent="0.3">
      <c r="E4" s="21"/>
      <c r="F4" s="22"/>
      <c r="G4" s="185" t="s">
        <v>258</v>
      </c>
      <c r="H4" s="186"/>
      <c r="I4" s="187"/>
    </row>
    <row r="5" spans="1:9" ht="45.75" thickBot="1" x14ac:dyDescent="0.3">
      <c r="A5" s="188" t="s">
        <v>0</v>
      </c>
      <c r="B5" s="189"/>
      <c r="C5" s="23" t="s">
        <v>259</v>
      </c>
      <c r="D5" s="24" t="s">
        <v>260</v>
      </c>
      <c r="E5" s="25" t="s">
        <v>261</v>
      </c>
      <c r="F5" s="26" t="s">
        <v>263</v>
      </c>
      <c r="G5" s="27" t="s">
        <v>264</v>
      </c>
      <c r="H5" s="28" t="s">
        <v>262</v>
      </c>
      <c r="I5" s="29" t="s">
        <v>263</v>
      </c>
    </row>
    <row r="6" spans="1:9" x14ac:dyDescent="0.25">
      <c r="A6" s="4"/>
      <c r="B6" s="4"/>
      <c r="C6" s="4"/>
      <c r="D6" s="20"/>
      <c r="E6" s="130"/>
      <c r="F6" s="131"/>
      <c r="G6" s="30"/>
      <c r="H6" s="4"/>
      <c r="I6" s="31"/>
    </row>
    <row r="7" spans="1:9" s="37" customFormat="1" x14ac:dyDescent="0.25">
      <c r="A7" s="32">
        <v>12</v>
      </c>
      <c r="B7" s="32">
        <v>2</v>
      </c>
      <c r="C7" s="33" t="s">
        <v>163</v>
      </c>
      <c r="D7" s="34" t="s">
        <v>158</v>
      </c>
      <c r="E7" s="128">
        <v>75000</v>
      </c>
      <c r="F7" s="108" t="s">
        <v>251</v>
      </c>
      <c r="G7" s="35" t="s">
        <v>265</v>
      </c>
      <c r="H7" s="103">
        <v>75000</v>
      </c>
      <c r="I7" s="108" t="s">
        <v>251</v>
      </c>
    </row>
    <row r="8" spans="1:9" s="37" customFormat="1" ht="60" x14ac:dyDescent="0.25">
      <c r="A8" s="39"/>
      <c r="B8" s="40"/>
      <c r="C8" s="132" t="s">
        <v>276</v>
      </c>
      <c r="D8" s="41"/>
      <c r="E8" s="133"/>
      <c r="F8" s="33"/>
      <c r="G8" s="33"/>
      <c r="H8" s="103"/>
      <c r="I8" s="38"/>
    </row>
    <row r="9" spans="1:9" s="37" customFormat="1" x14ac:dyDescent="0.25">
      <c r="A9" s="32">
        <v>12</v>
      </c>
      <c r="B9" s="32">
        <v>6</v>
      </c>
      <c r="C9" s="33" t="s">
        <v>163</v>
      </c>
      <c r="D9" s="34" t="s">
        <v>159</v>
      </c>
      <c r="E9" s="133">
        <v>52500</v>
      </c>
      <c r="F9" s="110" t="s">
        <v>251</v>
      </c>
      <c r="G9" s="33" t="s">
        <v>265</v>
      </c>
      <c r="H9" s="103">
        <v>52500</v>
      </c>
      <c r="I9" s="108" t="s">
        <v>251</v>
      </c>
    </row>
    <row r="10" spans="1:9" s="37" customFormat="1" x14ac:dyDescent="0.25">
      <c r="A10" s="39"/>
      <c r="B10" s="40"/>
      <c r="C10" s="129" t="s">
        <v>266</v>
      </c>
      <c r="D10" s="41"/>
      <c r="E10" s="133"/>
      <c r="F10" s="33"/>
      <c r="G10" s="33"/>
      <c r="H10" s="103"/>
      <c r="I10" s="38"/>
    </row>
    <row r="11" spans="1:9" x14ac:dyDescent="0.25">
      <c r="A11" s="4"/>
      <c r="B11" s="4"/>
      <c r="C11" s="4"/>
      <c r="D11" s="34"/>
      <c r="E11" s="134"/>
      <c r="F11" s="33"/>
      <c r="G11" s="33"/>
      <c r="H11" s="18"/>
      <c r="I11" s="38"/>
    </row>
    <row r="12" spans="1:9" x14ac:dyDescent="0.25">
      <c r="A12" s="4"/>
      <c r="B12" s="4"/>
      <c r="C12" s="4" t="s">
        <v>99</v>
      </c>
      <c r="D12" s="34"/>
      <c r="E12" s="134">
        <f>SUM(E7:E10)</f>
        <v>127500</v>
      </c>
      <c r="F12" s="33"/>
      <c r="G12" s="33"/>
      <c r="H12" s="18">
        <f>SUM(H7:H10)</f>
        <v>127500</v>
      </c>
      <c r="I12" s="38"/>
    </row>
    <row r="13" spans="1:9" x14ac:dyDescent="0.25">
      <c r="A13" s="4"/>
      <c r="B13" s="4"/>
      <c r="C13" s="4"/>
      <c r="D13" s="34"/>
      <c r="E13" s="135" t="s">
        <v>251</v>
      </c>
      <c r="F13" s="33"/>
      <c r="G13" s="33"/>
      <c r="H13" s="136" t="s">
        <v>251</v>
      </c>
      <c r="I13" s="38"/>
    </row>
    <row r="14" spans="1:9" x14ac:dyDescent="0.25">
      <c r="A14" s="4"/>
      <c r="B14" s="4"/>
      <c r="C14" s="4"/>
      <c r="D14" s="34"/>
      <c r="E14" s="36"/>
      <c r="F14" s="33"/>
      <c r="G14" s="33"/>
      <c r="H14" s="33"/>
      <c r="I14" s="38"/>
    </row>
    <row r="15" spans="1:9" ht="15.75" thickBot="1" x14ac:dyDescent="0.3">
      <c r="A15" s="4"/>
      <c r="B15" s="4"/>
      <c r="C15" s="4"/>
      <c r="D15" s="20"/>
      <c r="E15" s="45"/>
      <c r="F15" s="43"/>
      <c r="G15" s="43"/>
      <c r="H15" s="43"/>
      <c r="I15" s="44"/>
    </row>
    <row r="24" spans="6:6" x14ac:dyDescent="0.25">
      <c r="F24" s="46"/>
    </row>
  </sheetData>
  <mergeCells count="4">
    <mergeCell ref="E3:F3"/>
    <mergeCell ref="G3:I3"/>
    <mergeCell ref="G4:I4"/>
    <mergeCell ref="A5:B5"/>
  </mergeCells>
  <pageMargins left="0.7" right="0.7" top="0.75" bottom="0.75" header="0.3" footer="0.3"/>
  <pageSetup scale="99" orientation="landscape" r:id="rId1"/>
  <headerFooter>
    <oddFooter>&amp;L&amp;F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Title</vt:lpstr>
      <vt:lpstr>ChartOfAccounts</vt:lpstr>
      <vt:lpstr>Trial Balance - As of 12 1 2016</vt:lpstr>
      <vt:lpstr>Pre-Adjusted Trial Bal 12 31 16</vt:lpstr>
      <vt:lpstr>General Ledger Report</vt:lpstr>
      <vt:lpstr>General Journal</vt:lpstr>
      <vt:lpstr>Fixed Assets - Subs Ledger</vt:lpstr>
      <vt:lpstr>Sales Journal</vt:lpstr>
      <vt:lpstr>Inventory Purchases Journal</vt:lpstr>
      <vt:lpstr>Operating Bank Rec Dec</vt:lpstr>
      <vt:lpstr>Payroll Bank Rec Dec</vt:lpstr>
      <vt:lpstr>AR Aging Rept Report Dec</vt:lpstr>
      <vt:lpstr>Fixed Asset Report Dec</vt:lpstr>
      <vt:lpstr>AP Aging Rept Report Dec</vt:lpstr>
      <vt:lpstr>Post-Adjusted Trial Balance Dec</vt:lpstr>
      <vt:lpstr>'General Journal'!Print_Titles</vt:lpstr>
      <vt:lpstr>'General Ledger Report'!Print_Titles</vt:lpstr>
    </vt:vector>
  </TitlesOfParts>
  <Company>UTD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Jennifer</dc:creator>
  <cp:lastModifiedBy>Kayla</cp:lastModifiedBy>
  <cp:lastPrinted>2017-01-26T14:40:23Z</cp:lastPrinted>
  <dcterms:created xsi:type="dcterms:W3CDTF">2015-11-11T04:22:02Z</dcterms:created>
  <dcterms:modified xsi:type="dcterms:W3CDTF">2017-04-03T23:36:27Z</dcterms:modified>
</cp:coreProperties>
</file>